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4955" windowHeight="9000" activeTab="0"/>
  </bookViews>
  <sheets>
    <sheet name="Sheet1" sheetId="1" r:id="rId1"/>
  </sheets>
  <definedNames>
    <definedName name="_xlnm.Print_Area" localSheetId="0">'Sheet1'!$A$1:$AC$58</definedName>
  </definedNames>
  <calcPr fullCalcOnLoad="1"/>
</workbook>
</file>

<file path=xl/sharedStrings.xml><?xml version="1.0" encoding="utf-8"?>
<sst xmlns="http://schemas.openxmlformats.org/spreadsheetml/2006/main" count="188" uniqueCount="122">
  <si>
    <t>男</t>
  </si>
  <si>
    <t>女</t>
  </si>
  <si>
    <t>15</t>
  </si>
  <si>
    <t>16</t>
  </si>
  <si>
    <t>17</t>
  </si>
  <si>
    <t>18</t>
  </si>
  <si>
    <t>19</t>
  </si>
  <si>
    <t>20～24</t>
  </si>
  <si>
    <t>20</t>
  </si>
  <si>
    <t>21</t>
  </si>
  <si>
    <t>22</t>
  </si>
  <si>
    <t>23</t>
  </si>
  <si>
    <t>24</t>
  </si>
  <si>
    <t>25～29</t>
  </si>
  <si>
    <t>25</t>
  </si>
  <si>
    <t>26</t>
  </si>
  <si>
    <t>27</t>
  </si>
  <si>
    <t>28</t>
  </si>
  <si>
    <t>29</t>
  </si>
  <si>
    <t>30～34</t>
  </si>
  <si>
    <t>30</t>
  </si>
  <si>
    <t>31</t>
  </si>
  <si>
    <t>32</t>
  </si>
  <si>
    <t>33</t>
  </si>
  <si>
    <t>34</t>
  </si>
  <si>
    <t>35～39</t>
  </si>
  <si>
    <t>35</t>
  </si>
  <si>
    <t>36</t>
  </si>
  <si>
    <t>37</t>
  </si>
  <si>
    <t>38</t>
  </si>
  <si>
    <t>39</t>
  </si>
  <si>
    <t>40～44</t>
  </si>
  <si>
    <t>40</t>
  </si>
  <si>
    <t>41</t>
  </si>
  <si>
    <t>42</t>
  </si>
  <si>
    <t>43</t>
  </si>
  <si>
    <t>44</t>
  </si>
  <si>
    <t>45～49</t>
  </si>
  <si>
    <t>45</t>
  </si>
  <si>
    <t>46</t>
  </si>
  <si>
    <t>47</t>
  </si>
  <si>
    <t>48</t>
  </si>
  <si>
    <t>49</t>
  </si>
  <si>
    <t>50～54</t>
  </si>
  <si>
    <t>50</t>
  </si>
  <si>
    <t>51</t>
  </si>
  <si>
    <t>52</t>
  </si>
  <si>
    <t>53</t>
  </si>
  <si>
    <t>54</t>
  </si>
  <si>
    <t>55～59</t>
  </si>
  <si>
    <t>55</t>
  </si>
  <si>
    <t>56</t>
  </si>
  <si>
    <t>57</t>
  </si>
  <si>
    <t>58</t>
  </si>
  <si>
    <t>59</t>
  </si>
  <si>
    <t>60～64</t>
  </si>
  <si>
    <t>60</t>
  </si>
  <si>
    <t>61</t>
  </si>
  <si>
    <t>62</t>
  </si>
  <si>
    <t>63</t>
  </si>
  <si>
    <t>64</t>
  </si>
  <si>
    <t>65～69</t>
  </si>
  <si>
    <t>65</t>
  </si>
  <si>
    <t>66</t>
  </si>
  <si>
    <t>67</t>
  </si>
  <si>
    <t>68</t>
  </si>
  <si>
    <t>69</t>
  </si>
  <si>
    <t>70～74</t>
  </si>
  <si>
    <t>70</t>
  </si>
  <si>
    <t>71</t>
  </si>
  <si>
    <t>72</t>
  </si>
  <si>
    <t>73</t>
  </si>
  <si>
    <t>74</t>
  </si>
  <si>
    <t>75～79</t>
  </si>
  <si>
    <t>75</t>
  </si>
  <si>
    <t>76</t>
  </si>
  <si>
    <t>77</t>
  </si>
  <si>
    <t>78</t>
  </si>
  <si>
    <t>79</t>
  </si>
  <si>
    <t>80～84</t>
  </si>
  <si>
    <t>80</t>
  </si>
  <si>
    <t>81</t>
  </si>
  <si>
    <t>82</t>
  </si>
  <si>
    <t>83</t>
  </si>
  <si>
    <t>84</t>
  </si>
  <si>
    <t>85～89</t>
  </si>
  <si>
    <t>85</t>
  </si>
  <si>
    <t>86</t>
  </si>
  <si>
    <t>87</t>
  </si>
  <si>
    <t>88</t>
  </si>
  <si>
    <t>89</t>
  </si>
  <si>
    <t>90～94</t>
  </si>
  <si>
    <t>90</t>
  </si>
  <si>
    <t>91</t>
  </si>
  <si>
    <t>92</t>
  </si>
  <si>
    <t>93</t>
  </si>
  <si>
    <t>94</t>
  </si>
  <si>
    <t>95～99</t>
  </si>
  <si>
    <t>95</t>
  </si>
  <si>
    <t>96</t>
  </si>
  <si>
    <t>97</t>
  </si>
  <si>
    <t>98</t>
  </si>
  <si>
    <t>99</t>
  </si>
  <si>
    <t>年齢（各歳）</t>
  </si>
  <si>
    <t>総　数</t>
  </si>
  <si>
    <t>総数 1)</t>
  </si>
  <si>
    <t>未　婚</t>
  </si>
  <si>
    <t>有配偶</t>
  </si>
  <si>
    <t>死　別</t>
  </si>
  <si>
    <t>離　別</t>
  </si>
  <si>
    <t>総数</t>
  </si>
  <si>
    <t>15～19</t>
  </si>
  <si>
    <t>歳</t>
  </si>
  <si>
    <t>-</t>
  </si>
  <si>
    <t>1) 配偶関係｢不詳｣を含む。</t>
  </si>
  <si>
    <t>100歳以上</t>
  </si>
  <si>
    <t>(再 掲）</t>
  </si>
  <si>
    <t>65歳以上</t>
  </si>
  <si>
    <t>65～74歳</t>
  </si>
  <si>
    <t>75歳以上</t>
  </si>
  <si>
    <t>第4表　配偶関係(4区分)、年齢(各</t>
  </si>
  <si>
    <t>歳)、男女別15歳以上人口(総数)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</si>
</sst>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0;&quot;-&quot;##,###,##0"/>
    <numFmt numFmtId="178" formatCode="##,###,##0;&quot;-&quot;#,###,##0"/>
    <numFmt numFmtId="179" formatCode="#,###,###,##0;&quot; -&quot;###,##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176" fontId="4" fillId="0" borderId="1" xfId="20" applyNumberFormat="1" applyFont="1" applyFill="1" applyBorder="1" applyAlignment="1">
      <alignment horizontal="center" vertical="center"/>
      <protection/>
    </xf>
    <xf numFmtId="177" fontId="4" fillId="0" borderId="1" xfId="20" applyNumberFormat="1" applyFont="1" applyFill="1" applyBorder="1" applyAlignment="1">
      <alignment horizontal="center" vertical="center"/>
      <protection/>
    </xf>
    <xf numFmtId="176" fontId="4" fillId="0" borderId="2" xfId="20" applyNumberFormat="1" applyFont="1" applyFill="1" applyBorder="1" applyAlignment="1">
      <alignment horizontal="center" vertical="center"/>
      <protection/>
    </xf>
    <xf numFmtId="176" fontId="4" fillId="0" borderId="3" xfId="20" applyNumberFormat="1" applyFont="1" applyFill="1" applyBorder="1" applyAlignment="1">
      <alignment horizontal="center" vertical="center"/>
      <protection/>
    </xf>
    <xf numFmtId="177" fontId="4" fillId="0" borderId="2" xfId="20" applyNumberFormat="1" applyFont="1" applyFill="1" applyBorder="1" applyAlignment="1">
      <alignment horizontal="center" vertical="center"/>
      <protection/>
    </xf>
    <xf numFmtId="179" fontId="6" fillId="0" borderId="0" xfId="20" applyNumberFormat="1" applyFont="1" applyFill="1" applyBorder="1" applyAlignment="1" quotePrefix="1">
      <alignment horizontal="right" vertical="center"/>
      <protection/>
    </xf>
    <xf numFmtId="176" fontId="6" fillId="0" borderId="0" xfId="20" applyNumberFormat="1" applyFont="1" applyFill="1" applyBorder="1" applyAlignment="1" quotePrefix="1">
      <alignment horizontal="right"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179" fontId="6" fillId="0" borderId="0" xfId="20" applyNumberFormat="1" applyFont="1" applyFill="1" applyBorder="1" applyAlignment="1">
      <alignment horizontal="right" vertical="center"/>
      <protection/>
    </xf>
    <xf numFmtId="176" fontId="6" fillId="0" borderId="0" xfId="20" applyNumberFormat="1" applyFont="1" applyFill="1" applyBorder="1" applyAlignment="1">
      <alignment horizontal="right" vertical="center"/>
      <protection/>
    </xf>
    <xf numFmtId="177" fontId="6" fillId="0" borderId="0" xfId="20" applyNumberFormat="1" applyFont="1" applyFill="1" applyBorder="1" applyAlignment="1">
      <alignment horizontal="right" vertical="center"/>
      <protection/>
    </xf>
    <xf numFmtId="178" fontId="6" fillId="0" borderId="0" xfId="20" applyNumberFormat="1" applyFont="1" applyFill="1" applyBorder="1" applyAlignment="1">
      <alignment horizontal="right" vertical="center"/>
      <protection/>
    </xf>
    <xf numFmtId="177" fontId="6" fillId="0" borderId="0" xfId="20" applyNumberFormat="1" applyFont="1" applyFill="1" applyBorder="1" applyAlignment="1" quotePrefix="1">
      <alignment horizontal="right" vertical="center"/>
      <protection/>
    </xf>
    <xf numFmtId="178" fontId="6" fillId="0" borderId="0" xfId="20" applyNumberFormat="1" applyFont="1" applyFill="1" applyBorder="1" applyAlignment="1" quotePrefix="1">
      <alignment horizontal="right" vertical="center"/>
      <protection/>
    </xf>
    <xf numFmtId="179" fontId="6" fillId="0" borderId="4" xfId="20" applyNumberFormat="1" applyFont="1" applyFill="1" applyBorder="1" applyAlignment="1" quotePrefix="1">
      <alignment horizontal="right" vertical="center"/>
      <protection/>
    </xf>
    <xf numFmtId="176" fontId="6" fillId="0" borderId="5" xfId="20" applyNumberFormat="1" applyFont="1" applyFill="1" applyBorder="1" applyAlignment="1" quotePrefix="1">
      <alignment horizontal="right" vertical="center"/>
      <protection/>
    </xf>
    <xf numFmtId="177" fontId="6" fillId="0" borderId="5" xfId="20" applyNumberFormat="1" applyFont="1" applyFill="1" applyBorder="1" applyAlignment="1" quotePrefix="1">
      <alignment horizontal="right" vertical="center"/>
      <protection/>
    </xf>
    <xf numFmtId="178" fontId="6" fillId="0" borderId="5" xfId="20" applyNumberFormat="1" applyFont="1" applyFill="1" applyBorder="1" applyAlignment="1" quotePrefix="1">
      <alignment horizontal="right" vertical="center"/>
      <protection/>
    </xf>
    <xf numFmtId="0" fontId="6" fillId="0" borderId="0" xfId="20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77" fontId="4" fillId="0" borderId="0" xfId="20" applyNumberFormat="1" applyFont="1" applyFill="1" applyBorder="1" applyAlignment="1">
      <alignment horizontal="center" vertical="center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 vertical="center"/>
      <protection/>
    </xf>
    <xf numFmtId="0" fontId="3" fillId="0" borderId="5" xfId="20" applyNumberFormat="1" applyFont="1" applyFill="1" applyBorder="1" applyAlignment="1">
      <alignment horizontal="left" vertical="center"/>
      <protection/>
    </xf>
    <xf numFmtId="0" fontId="5" fillId="0" borderId="5" xfId="0" applyFont="1" applyBorder="1" applyAlignment="1">
      <alignment/>
    </xf>
    <xf numFmtId="179" fontId="4" fillId="0" borderId="6" xfId="20" applyNumberFormat="1" applyFont="1" applyFill="1" applyBorder="1" applyAlignment="1">
      <alignment horizontal="center" vertical="center"/>
      <protection/>
    </xf>
    <xf numFmtId="179" fontId="4" fillId="0" borderId="7" xfId="20" applyNumberFormat="1" applyFont="1" applyFill="1" applyBorder="1" applyAlignment="1">
      <alignment horizontal="center" vertical="center"/>
      <protection/>
    </xf>
    <xf numFmtId="176" fontId="4" fillId="0" borderId="8" xfId="20" applyNumberFormat="1" applyFont="1" applyFill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4" fillId="0" borderId="11" xfId="20" applyNumberFormat="1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4" fillId="0" borderId="9" xfId="20" applyNumberFormat="1" applyFont="1" applyFill="1" applyBorder="1" applyAlignment="1">
      <alignment horizontal="center" vertical="center"/>
      <protection/>
    </xf>
    <xf numFmtId="176" fontId="4" fillId="0" borderId="12" xfId="20" applyNumberFormat="1" applyFont="1" applyFill="1" applyBorder="1" applyAlignment="1">
      <alignment horizontal="center" vertical="center"/>
      <protection/>
    </xf>
    <xf numFmtId="0" fontId="4" fillId="2" borderId="14" xfId="20" applyNumberFormat="1" applyFont="1" applyFill="1" applyBorder="1" applyAlignment="1">
      <alignment horizontal="center" vertical="center"/>
      <protection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2" borderId="20" xfId="20" applyNumberFormat="1" applyFont="1" applyFill="1" applyBorder="1" applyAlignment="1">
      <alignment horizontal="distributed" vertical="center"/>
      <protection/>
    </xf>
    <xf numFmtId="0" fontId="4" fillId="2" borderId="21" xfId="20" applyNumberFormat="1" applyFont="1" applyFill="1" applyBorder="1" applyAlignment="1">
      <alignment horizontal="distributed" vertical="center"/>
      <protection/>
    </xf>
    <xf numFmtId="0" fontId="4" fillId="2" borderId="0" xfId="20" applyNumberFormat="1" applyFont="1" applyFill="1" applyBorder="1" applyAlignment="1">
      <alignment vertical="center"/>
      <protection/>
    </xf>
    <xf numFmtId="0" fontId="4" fillId="2" borderId="0" xfId="20" applyNumberFormat="1" applyFont="1" applyFill="1" applyBorder="1" applyAlignment="1">
      <alignment horizontal="distributed" vertical="center"/>
      <protection/>
    </xf>
    <xf numFmtId="0" fontId="4" fillId="2" borderId="22" xfId="20" applyNumberFormat="1" applyFont="1" applyFill="1" applyBorder="1" applyAlignment="1">
      <alignment horizontal="right" vertical="center"/>
      <protection/>
    </xf>
    <xf numFmtId="0" fontId="4" fillId="2" borderId="0" xfId="20" applyNumberFormat="1" applyFont="1" applyFill="1" applyBorder="1" applyAlignment="1">
      <alignment horizontal="center" vertical="center"/>
      <protection/>
    </xf>
    <xf numFmtId="0" fontId="4" fillId="2" borderId="22" xfId="20" applyNumberFormat="1" applyFont="1" applyFill="1" applyBorder="1" applyAlignment="1">
      <alignment vertical="center"/>
      <protection/>
    </xf>
    <xf numFmtId="0" fontId="7" fillId="2" borderId="5" xfId="20" applyNumberFormat="1" applyFont="1" applyFill="1" applyBorder="1" applyAlignment="1">
      <alignment vertical="center"/>
      <protection/>
    </xf>
    <xf numFmtId="0" fontId="4" fillId="2" borderId="5" xfId="20" applyNumberFormat="1" applyFont="1" applyFill="1" applyBorder="1" applyAlignment="1">
      <alignment horizontal="center" vertical="center"/>
      <protection/>
    </xf>
    <xf numFmtId="0" fontId="7" fillId="2" borderId="23" xfId="20" applyNumberFormat="1" applyFont="1" applyFill="1" applyBorder="1" applyAlignment="1">
      <alignment vertical="center"/>
      <protection/>
    </xf>
    <xf numFmtId="0" fontId="5" fillId="2" borderId="20" xfId="0" applyFont="1" applyFill="1" applyBorder="1" applyAlignment="1">
      <alignment vertical="center"/>
    </xf>
    <xf numFmtId="0" fontId="4" fillId="2" borderId="20" xfId="20" applyNumberFormat="1" applyFont="1" applyFill="1" applyBorder="1" applyAlignment="1">
      <alignment horizontal="distributed" vertical="center"/>
      <protection/>
    </xf>
    <xf numFmtId="0" fontId="4" fillId="2" borderId="21" xfId="20" applyNumberFormat="1" applyFont="1" applyFill="1" applyBorder="1" applyAlignment="1">
      <alignment horizontal="right" vertical="center"/>
      <protection/>
    </xf>
    <xf numFmtId="0" fontId="5" fillId="2" borderId="0" xfId="0" applyFont="1" applyFill="1" applyBorder="1" applyAlignment="1">
      <alignment horizontal="center" vertical="center"/>
    </xf>
    <xf numFmtId="0" fontId="4" fillId="2" borderId="0" xfId="20" applyNumberFormat="1" applyFont="1" applyFill="1" applyBorder="1" applyAlignment="1">
      <alignment horizontal="distributed" vertical="center"/>
      <protection/>
    </xf>
    <xf numFmtId="0" fontId="6" fillId="2" borderId="22" xfId="20" applyNumberFormat="1" applyFont="1" applyFill="1" applyBorder="1" applyAlignment="1">
      <alignment vertical="center"/>
      <protection/>
    </xf>
    <xf numFmtId="0" fontId="7" fillId="2" borderId="0" xfId="20" applyNumberFormat="1" applyFont="1" applyFill="1" applyBorder="1" applyAlignment="1">
      <alignment vertical="center"/>
      <protection/>
    </xf>
    <xf numFmtId="0" fontId="5" fillId="2" borderId="22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vertical="center"/>
    </xf>
    <xf numFmtId="0" fontId="4" fillId="2" borderId="22" xfId="20" applyNumberFormat="1" applyFont="1" applyFill="1" applyBorder="1" applyAlignment="1">
      <alignment horizontal="distributed" vertical="center"/>
      <protection/>
    </xf>
    <xf numFmtId="0" fontId="5" fillId="2" borderId="5" xfId="0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showGridLines="0" tabSelected="1" view="pageBreakPreview" zoomScaleSheetLayoutView="100" workbookViewId="0" topLeftCell="A1">
      <selection activeCell="M10" sqref="M10"/>
    </sheetView>
  </sheetViews>
  <sheetFormatPr defaultColWidth="9.00390625" defaultRowHeight="13.5"/>
  <cols>
    <col min="1" max="1" width="2.25390625" style="1" customWidth="1"/>
    <col min="2" max="2" width="6.50390625" style="1" customWidth="1"/>
    <col min="3" max="3" width="2.25390625" style="1" customWidth="1"/>
    <col min="4" max="4" width="7.50390625" style="1" customWidth="1"/>
    <col min="5" max="5" width="7.375" style="1" customWidth="1"/>
    <col min="6" max="7" width="7.25390625" style="1" customWidth="1"/>
    <col min="8" max="9" width="6.875" style="1" customWidth="1"/>
    <col min="10" max="12" width="7.125" style="1" customWidth="1"/>
    <col min="13" max="14" width="6.875" style="1" customWidth="1"/>
    <col min="15" max="15" width="0.875" style="1" customWidth="1"/>
    <col min="16" max="16" width="2.50390625" style="1" customWidth="1"/>
    <col min="17" max="17" width="6.50390625" style="1" customWidth="1"/>
    <col min="18" max="18" width="2.50390625" style="1" customWidth="1"/>
    <col min="19" max="19" width="7.25390625" style="1" customWidth="1"/>
    <col min="20" max="29" width="7.125" style="1" customWidth="1"/>
    <col min="30" max="16384" width="9.00390625" style="1" customWidth="1"/>
  </cols>
  <sheetData>
    <row r="1" spans="1:29" ht="36" customHeight="1">
      <c r="A1" s="28" t="s">
        <v>120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 t="s">
        <v>121</v>
      </c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3.5">
      <c r="A2" s="42" t="s">
        <v>103</v>
      </c>
      <c r="B2" s="43"/>
      <c r="C2" s="44"/>
      <c r="D2" s="31" t="s">
        <v>104</v>
      </c>
      <c r="E2" s="33" t="s">
        <v>0</v>
      </c>
      <c r="F2" s="40"/>
      <c r="G2" s="40"/>
      <c r="H2" s="34"/>
      <c r="I2" s="35"/>
      <c r="J2" s="36" t="s">
        <v>1</v>
      </c>
      <c r="K2" s="41"/>
      <c r="L2" s="41"/>
      <c r="M2" s="37"/>
      <c r="N2" s="38"/>
      <c r="O2" s="25"/>
      <c r="P2" s="42" t="s">
        <v>103</v>
      </c>
      <c r="Q2" s="43"/>
      <c r="R2" s="44"/>
      <c r="S2" s="31" t="s">
        <v>104</v>
      </c>
      <c r="T2" s="33" t="s">
        <v>0</v>
      </c>
      <c r="U2" s="34"/>
      <c r="V2" s="34"/>
      <c r="W2" s="34"/>
      <c r="X2" s="35"/>
      <c r="Y2" s="36" t="s">
        <v>1</v>
      </c>
      <c r="Z2" s="37"/>
      <c r="AA2" s="37"/>
      <c r="AB2" s="37"/>
      <c r="AC2" s="38"/>
    </row>
    <row r="3" spans="1:29" ht="13.5">
      <c r="A3" s="45"/>
      <c r="B3" s="46"/>
      <c r="C3" s="47"/>
      <c r="D3" s="39"/>
      <c r="E3" s="2" t="s">
        <v>105</v>
      </c>
      <c r="F3" s="2" t="s">
        <v>106</v>
      </c>
      <c r="G3" s="2" t="s">
        <v>107</v>
      </c>
      <c r="H3" s="3" t="s">
        <v>108</v>
      </c>
      <c r="I3" s="3" t="s">
        <v>109</v>
      </c>
      <c r="J3" s="4" t="s">
        <v>105</v>
      </c>
      <c r="K3" s="2" t="s">
        <v>106</v>
      </c>
      <c r="L3" s="5" t="s">
        <v>107</v>
      </c>
      <c r="M3" s="3" t="s">
        <v>108</v>
      </c>
      <c r="N3" s="6" t="s">
        <v>109</v>
      </c>
      <c r="O3" s="26"/>
      <c r="P3" s="45"/>
      <c r="Q3" s="46"/>
      <c r="R3" s="47"/>
      <c r="S3" s="32"/>
      <c r="T3" s="2" t="s">
        <v>105</v>
      </c>
      <c r="U3" s="2" t="s">
        <v>106</v>
      </c>
      <c r="V3" s="2" t="s">
        <v>107</v>
      </c>
      <c r="W3" s="3" t="s">
        <v>108</v>
      </c>
      <c r="X3" s="3" t="s">
        <v>109</v>
      </c>
      <c r="Y3" s="2" t="s">
        <v>105</v>
      </c>
      <c r="Z3" s="2" t="s">
        <v>106</v>
      </c>
      <c r="AA3" s="2" t="s">
        <v>107</v>
      </c>
      <c r="AB3" s="3" t="s">
        <v>108</v>
      </c>
      <c r="AC3" s="6" t="s">
        <v>109</v>
      </c>
    </row>
    <row r="4" spans="1:29" ht="13.5">
      <c r="A4" s="48" t="s">
        <v>110</v>
      </c>
      <c r="B4" s="48"/>
      <c r="C4" s="49"/>
      <c r="D4" s="7">
        <f>SUM(D5,D11,D17,D23,D29,D35,D41,D47,D53,S52,S46,S40,S34,S28,S22,S16,S10,S4)</f>
        <v>360694</v>
      </c>
      <c r="E4" s="8">
        <f>SUM(E5,E11,E17,E23,E29,E35,E41,E47,E53,T52,T46,T40,T34,T28,T22,T16,T10,T4)</f>
        <v>164141</v>
      </c>
      <c r="F4" s="8">
        <f aca="true" t="shared" si="0" ref="F4:N4">SUM(F5,F11,F17,F23,F29,F35,F41,F47,F53,U52,U46,U40,U34,U28,U22,U16,U10,U4)</f>
        <v>49721</v>
      </c>
      <c r="G4" s="8">
        <f t="shared" si="0"/>
        <v>103749</v>
      </c>
      <c r="H4" s="8">
        <f t="shared" si="0"/>
        <v>4668</v>
      </c>
      <c r="I4" s="8">
        <f t="shared" si="0"/>
        <v>5175</v>
      </c>
      <c r="J4" s="8">
        <f t="shared" si="0"/>
        <v>196553</v>
      </c>
      <c r="K4" s="8">
        <f t="shared" si="0"/>
        <v>52148</v>
      </c>
      <c r="L4" s="8">
        <f t="shared" si="0"/>
        <v>104200</v>
      </c>
      <c r="M4" s="8">
        <f t="shared" si="0"/>
        <v>28298</v>
      </c>
      <c r="N4" s="8">
        <f t="shared" si="0"/>
        <v>11293</v>
      </c>
      <c r="O4" s="14"/>
      <c r="P4" s="58"/>
      <c r="Q4" s="59" t="s">
        <v>55</v>
      </c>
      <c r="R4" s="60" t="s">
        <v>112</v>
      </c>
      <c r="S4" s="7">
        <f aca="true" t="shared" si="1" ref="S4:AC4">SUM(S5:S9)</f>
        <v>25398</v>
      </c>
      <c r="T4" s="7">
        <f t="shared" si="1"/>
        <v>11425</v>
      </c>
      <c r="U4" s="7">
        <f t="shared" si="1"/>
        <v>426</v>
      </c>
      <c r="V4" s="7">
        <f t="shared" si="1"/>
        <v>9950</v>
      </c>
      <c r="W4" s="7">
        <f t="shared" si="1"/>
        <v>418</v>
      </c>
      <c r="X4" s="7">
        <f t="shared" si="1"/>
        <v>543</v>
      </c>
      <c r="Y4" s="7">
        <f t="shared" si="1"/>
        <v>13973</v>
      </c>
      <c r="Z4" s="7">
        <f t="shared" si="1"/>
        <v>801</v>
      </c>
      <c r="AA4" s="7">
        <f t="shared" si="1"/>
        <v>10065</v>
      </c>
      <c r="AB4" s="7">
        <f t="shared" si="1"/>
        <v>2150</v>
      </c>
      <c r="AC4" s="7">
        <f t="shared" si="1"/>
        <v>908</v>
      </c>
    </row>
    <row r="5" spans="1:29" ht="12.75" customHeight="1">
      <c r="A5" s="50"/>
      <c r="B5" s="51" t="s">
        <v>111</v>
      </c>
      <c r="C5" s="52" t="s">
        <v>112</v>
      </c>
      <c r="D5" s="7">
        <f>SUM(D6:D10)</f>
        <v>27404</v>
      </c>
      <c r="E5" s="7">
        <f aca="true" t="shared" si="2" ref="E5:N5">SUM(E6:E10)</f>
        <v>13610</v>
      </c>
      <c r="F5" s="7">
        <f t="shared" si="2"/>
        <v>13553</v>
      </c>
      <c r="G5" s="7">
        <f t="shared" si="2"/>
        <v>54</v>
      </c>
      <c r="H5" s="7">
        <f t="shared" si="2"/>
        <v>1</v>
      </c>
      <c r="I5" s="7">
        <f t="shared" si="2"/>
        <v>1</v>
      </c>
      <c r="J5" s="7">
        <f t="shared" si="2"/>
        <v>13794</v>
      </c>
      <c r="K5" s="7">
        <f t="shared" si="2"/>
        <v>13718</v>
      </c>
      <c r="L5" s="7">
        <f t="shared" si="2"/>
        <v>70</v>
      </c>
      <c r="M5" s="10" t="s">
        <v>113</v>
      </c>
      <c r="N5" s="7">
        <f t="shared" si="2"/>
        <v>6</v>
      </c>
      <c r="O5" s="14"/>
      <c r="P5" s="61"/>
      <c r="Q5" s="53" t="s">
        <v>56</v>
      </c>
      <c r="R5" s="54"/>
      <c r="S5" s="7">
        <f>SUM(T5+Y5)</f>
        <v>5159</v>
      </c>
      <c r="T5" s="8">
        <v>2328</v>
      </c>
      <c r="U5" s="8">
        <v>105</v>
      </c>
      <c r="V5" s="8">
        <v>2011</v>
      </c>
      <c r="W5" s="14">
        <v>66</v>
      </c>
      <c r="X5" s="15">
        <v>118</v>
      </c>
      <c r="Y5" s="8">
        <v>2831</v>
      </c>
      <c r="Z5" s="8">
        <v>163</v>
      </c>
      <c r="AA5" s="8">
        <v>2105</v>
      </c>
      <c r="AB5" s="14">
        <v>359</v>
      </c>
      <c r="AC5" s="14">
        <v>200</v>
      </c>
    </row>
    <row r="6" spans="1:29" ht="12.75" customHeight="1">
      <c r="A6" s="50"/>
      <c r="B6" s="53" t="s">
        <v>2</v>
      </c>
      <c r="C6" s="54"/>
      <c r="D6" s="7">
        <f>SUM(E6+J6)</f>
        <v>5245</v>
      </c>
      <c r="E6" s="8">
        <v>2740</v>
      </c>
      <c r="F6" s="8">
        <v>2740</v>
      </c>
      <c r="G6" s="11" t="s">
        <v>113</v>
      </c>
      <c r="H6" s="12" t="s">
        <v>113</v>
      </c>
      <c r="I6" s="13" t="s">
        <v>113</v>
      </c>
      <c r="J6" s="8">
        <v>2505</v>
      </c>
      <c r="K6" s="8">
        <v>2504</v>
      </c>
      <c r="L6" s="8">
        <v>1</v>
      </c>
      <c r="M6" s="12" t="s">
        <v>113</v>
      </c>
      <c r="N6" s="12" t="s">
        <v>113</v>
      </c>
      <c r="O6" s="12"/>
      <c r="P6" s="50"/>
      <c r="Q6" s="53" t="s">
        <v>57</v>
      </c>
      <c r="R6" s="54"/>
      <c r="S6" s="7">
        <f>SUM(T6+Y6)</f>
        <v>4817</v>
      </c>
      <c r="T6" s="8">
        <v>2154</v>
      </c>
      <c r="U6" s="8">
        <v>94</v>
      </c>
      <c r="V6" s="8">
        <v>1877</v>
      </c>
      <c r="W6" s="14">
        <v>75</v>
      </c>
      <c r="X6" s="15">
        <v>91</v>
      </c>
      <c r="Y6" s="8">
        <v>2663</v>
      </c>
      <c r="Z6" s="8">
        <v>142</v>
      </c>
      <c r="AA6" s="8">
        <v>1981</v>
      </c>
      <c r="AB6" s="14">
        <v>349</v>
      </c>
      <c r="AC6" s="14">
        <v>182</v>
      </c>
    </row>
    <row r="7" spans="1:29" ht="12.75" customHeight="1">
      <c r="A7" s="50"/>
      <c r="B7" s="53" t="s">
        <v>3</v>
      </c>
      <c r="C7" s="54"/>
      <c r="D7" s="7">
        <f>SUM(E7+J7)</f>
        <v>5548</v>
      </c>
      <c r="E7" s="8">
        <v>2853</v>
      </c>
      <c r="F7" s="8">
        <v>2853</v>
      </c>
      <c r="G7" s="11" t="s">
        <v>113</v>
      </c>
      <c r="H7" s="12" t="s">
        <v>113</v>
      </c>
      <c r="I7" s="13" t="s">
        <v>113</v>
      </c>
      <c r="J7" s="8">
        <v>2695</v>
      </c>
      <c r="K7" s="8">
        <v>2694</v>
      </c>
      <c r="L7" s="8">
        <v>1</v>
      </c>
      <c r="M7" s="12" t="s">
        <v>113</v>
      </c>
      <c r="N7" s="12" t="s">
        <v>113</v>
      </c>
      <c r="O7" s="12"/>
      <c r="P7" s="50"/>
      <c r="Q7" s="53" t="s">
        <v>58</v>
      </c>
      <c r="R7" s="54"/>
      <c r="S7" s="7">
        <f>SUM(T7+Y7)</f>
        <v>5049</v>
      </c>
      <c r="T7" s="8">
        <v>2251</v>
      </c>
      <c r="U7" s="8">
        <v>82</v>
      </c>
      <c r="V7" s="8">
        <v>1977</v>
      </c>
      <c r="W7" s="14">
        <v>72</v>
      </c>
      <c r="X7" s="15">
        <v>112</v>
      </c>
      <c r="Y7" s="8">
        <v>2798</v>
      </c>
      <c r="Z7" s="8">
        <v>172</v>
      </c>
      <c r="AA7" s="8">
        <v>2017</v>
      </c>
      <c r="AB7" s="14">
        <v>415</v>
      </c>
      <c r="AC7" s="14">
        <v>184</v>
      </c>
    </row>
    <row r="8" spans="1:29" ht="12.75" customHeight="1">
      <c r="A8" s="50"/>
      <c r="B8" s="53" t="s">
        <v>4</v>
      </c>
      <c r="C8" s="54"/>
      <c r="D8" s="7">
        <f>SUM(E8+J8)</f>
        <v>5722</v>
      </c>
      <c r="E8" s="8">
        <v>2966</v>
      </c>
      <c r="F8" s="8">
        <v>2963</v>
      </c>
      <c r="G8" s="8">
        <v>3</v>
      </c>
      <c r="H8" s="12" t="s">
        <v>113</v>
      </c>
      <c r="I8" s="13" t="s">
        <v>113</v>
      </c>
      <c r="J8" s="8">
        <v>2756</v>
      </c>
      <c r="K8" s="8">
        <v>2752</v>
      </c>
      <c r="L8" s="8">
        <v>4</v>
      </c>
      <c r="M8" s="12" t="s">
        <v>113</v>
      </c>
      <c r="N8" s="12" t="s">
        <v>113</v>
      </c>
      <c r="O8" s="14"/>
      <c r="P8" s="50"/>
      <c r="Q8" s="53" t="s">
        <v>59</v>
      </c>
      <c r="R8" s="54"/>
      <c r="S8" s="7">
        <f>SUM(T8+Y8)</f>
        <v>5112</v>
      </c>
      <c r="T8" s="8">
        <v>2337</v>
      </c>
      <c r="U8" s="8">
        <v>80</v>
      </c>
      <c r="V8" s="8">
        <v>2035</v>
      </c>
      <c r="W8" s="14">
        <v>88</v>
      </c>
      <c r="X8" s="15">
        <v>114</v>
      </c>
      <c r="Y8" s="8">
        <v>2775</v>
      </c>
      <c r="Z8" s="8">
        <v>167</v>
      </c>
      <c r="AA8" s="8">
        <v>1959</v>
      </c>
      <c r="AB8" s="14">
        <v>478</v>
      </c>
      <c r="AC8" s="14">
        <v>156</v>
      </c>
    </row>
    <row r="9" spans="1:29" ht="12.75" customHeight="1">
      <c r="A9" s="50"/>
      <c r="B9" s="53" t="s">
        <v>5</v>
      </c>
      <c r="C9" s="54"/>
      <c r="D9" s="7">
        <f>SUM(E9+J9)</f>
        <v>5501</v>
      </c>
      <c r="E9" s="8">
        <v>2695</v>
      </c>
      <c r="F9" s="8">
        <v>2680</v>
      </c>
      <c r="G9" s="8">
        <v>15</v>
      </c>
      <c r="H9" s="12" t="s">
        <v>113</v>
      </c>
      <c r="I9" s="13" t="s">
        <v>113</v>
      </c>
      <c r="J9" s="8">
        <v>2806</v>
      </c>
      <c r="K9" s="8">
        <v>2783</v>
      </c>
      <c r="L9" s="8">
        <v>23</v>
      </c>
      <c r="M9" s="12" t="s">
        <v>113</v>
      </c>
      <c r="N9" s="12" t="s">
        <v>113</v>
      </c>
      <c r="O9" s="14"/>
      <c r="P9" s="50"/>
      <c r="Q9" s="53" t="s">
        <v>60</v>
      </c>
      <c r="R9" s="54"/>
      <c r="S9" s="7">
        <f>SUM(T9+Y9)</f>
        <v>5261</v>
      </c>
      <c r="T9" s="8">
        <v>2355</v>
      </c>
      <c r="U9" s="8">
        <v>65</v>
      </c>
      <c r="V9" s="8">
        <v>2050</v>
      </c>
      <c r="W9" s="14">
        <v>117</v>
      </c>
      <c r="X9" s="15">
        <v>108</v>
      </c>
      <c r="Y9" s="8">
        <v>2906</v>
      </c>
      <c r="Z9" s="8">
        <v>157</v>
      </c>
      <c r="AA9" s="8">
        <v>2003</v>
      </c>
      <c r="AB9" s="14">
        <v>549</v>
      </c>
      <c r="AC9" s="14">
        <v>186</v>
      </c>
    </row>
    <row r="10" spans="1:29" ht="12.75" customHeight="1">
      <c r="A10" s="50"/>
      <c r="B10" s="53" t="s">
        <v>6</v>
      </c>
      <c r="C10" s="54"/>
      <c r="D10" s="7">
        <f>SUM(E10+J10)</f>
        <v>5388</v>
      </c>
      <c r="E10" s="8">
        <v>2356</v>
      </c>
      <c r="F10" s="8">
        <v>2317</v>
      </c>
      <c r="G10" s="8">
        <v>36</v>
      </c>
      <c r="H10" s="14">
        <v>1</v>
      </c>
      <c r="I10" s="15">
        <v>1</v>
      </c>
      <c r="J10" s="8">
        <v>3032</v>
      </c>
      <c r="K10" s="8">
        <v>2985</v>
      </c>
      <c r="L10" s="8">
        <v>41</v>
      </c>
      <c r="M10" s="12" t="s">
        <v>113</v>
      </c>
      <c r="N10" s="14">
        <v>6</v>
      </c>
      <c r="O10" s="14"/>
      <c r="P10" s="50"/>
      <c r="Q10" s="51" t="s">
        <v>61</v>
      </c>
      <c r="R10" s="54"/>
      <c r="S10" s="7">
        <f aca="true" t="shared" si="3" ref="S10:AC10">SUM(S11:S15)</f>
        <v>25159</v>
      </c>
      <c r="T10" s="7">
        <f t="shared" si="3"/>
        <v>11070</v>
      </c>
      <c r="U10" s="7">
        <f t="shared" si="3"/>
        <v>284</v>
      </c>
      <c r="V10" s="7">
        <f t="shared" si="3"/>
        <v>9623</v>
      </c>
      <c r="W10" s="7">
        <f t="shared" si="3"/>
        <v>647</v>
      </c>
      <c r="X10" s="7">
        <f t="shared" si="3"/>
        <v>429</v>
      </c>
      <c r="Y10" s="7">
        <f t="shared" si="3"/>
        <v>14089</v>
      </c>
      <c r="Z10" s="7">
        <f t="shared" si="3"/>
        <v>767</v>
      </c>
      <c r="AA10" s="7">
        <f t="shared" si="3"/>
        <v>9012</v>
      </c>
      <c r="AB10" s="7">
        <f t="shared" si="3"/>
        <v>3559</v>
      </c>
      <c r="AC10" s="7">
        <f t="shared" si="3"/>
        <v>682</v>
      </c>
    </row>
    <row r="11" spans="1:29" ht="12.75" customHeight="1">
      <c r="A11" s="50"/>
      <c r="B11" s="51" t="s">
        <v>7</v>
      </c>
      <c r="C11" s="54"/>
      <c r="D11" s="7">
        <f>SUM(D12:D16)</f>
        <v>26871</v>
      </c>
      <c r="E11" s="7">
        <f aca="true" t="shared" si="4" ref="E11:N11">SUM(E12:E16)</f>
        <v>12615</v>
      </c>
      <c r="F11" s="7">
        <f t="shared" si="4"/>
        <v>11693</v>
      </c>
      <c r="G11" s="7">
        <f t="shared" si="4"/>
        <v>887</v>
      </c>
      <c r="H11" s="7">
        <f t="shared" si="4"/>
        <v>3</v>
      </c>
      <c r="I11" s="7">
        <f t="shared" si="4"/>
        <v>28</v>
      </c>
      <c r="J11" s="7">
        <f t="shared" si="4"/>
        <v>14256</v>
      </c>
      <c r="K11" s="7">
        <f t="shared" si="4"/>
        <v>12919</v>
      </c>
      <c r="L11" s="7">
        <f t="shared" si="4"/>
        <v>1228</v>
      </c>
      <c r="M11" s="7">
        <f t="shared" si="4"/>
        <v>7</v>
      </c>
      <c r="N11" s="7">
        <f t="shared" si="4"/>
        <v>99</v>
      </c>
      <c r="O11" s="14"/>
      <c r="P11" s="50"/>
      <c r="Q11" s="53" t="s">
        <v>62</v>
      </c>
      <c r="R11" s="54"/>
      <c r="S11" s="7">
        <f>SUM(T11+Y11)</f>
        <v>5274</v>
      </c>
      <c r="T11" s="8">
        <v>2393</v>
      </c>
      <c r="U11" s="8">
        <v>67</v>
      </c>
      <c r="V11" s="8">
        <v>2071</v>
      </c>
      <c r="W11" s="14">
        <v>131</v>
      </c>
      <c r="X11" s="15">
        <v>104</v>
      </c>
      <c r="Y11" s="8">
        <v>2881</v>
      </c>
      <c r="Z11" s="8">
        <v>168</v>
      </c>
      <c r="AA11" s="8">
        <v>1909</v>
      </c>
      <c r="AB11" s="14">
        <v>636</v>
      </c>
      <c r="AC11" s="14">
        <v>154</v>
      </c>
    </row>
    <row r="12" spans="1:29" ht="12.75" customHeight="1">
      <c r="A12" s="50"/>
      <c r="B12" s="53" t="s">
        <v>8</v>
      </c>
      <c r="C12" s="54"/>
      <c r="D12" s="7">
        <f>SUM(E12+J12)</f>
        <v>5577</v>
      </c>
      <c r="E12" s="8">
        <v>2574</v>
      </c>
      <c r="F12" s="8">
        <v>2516</v>
      </c>
      <c r="G12" s="8">
        <v>54</v>
      </c>
      <c r="H12" s="12" t="s">
        <v>113</v>
      </c>
      <c r="I12" s="15">
        <v>3</v>
      </c>
      <c r="J12" s="8">
        <v>3003</v>
      </c>
      <c r="K12" s="8">
        <v>2926</v>
      </c>
      <c r="L12" s="8">
        <v>71</v>
      </c>
      <c r="M12" s="12">
        <v>1</v>
      </c>
      <c r="N12" s="14">
        <v>5</v>
      </c>
      <c r="O12" s="14"/>
      <c r="P12" s="50"/>
      <c r="Q12" s="53" t="s">
        <v>63</v>
      </c>
      <c r="R12" s="54"/>
      <c r="S12" s="7">
        <f>SUM(T12+Y12)</f>
        <v>5045</v>
      </c>
      <c r="T12" s="8">
        <v>2202</v>
      </c>
      <c r="U12" s="8">
        <v>65</v>
      </c>
      <c r="V12" s="8">
        <v>1900</v>
      </c>
      <c r="W12" s="14">
        <v>121</v>
      </c>
      <c r="X12" s="15">
        <v>92</v>
      </c>
      <c r="Y12" s="8">
        <v>2843</v>
      </c>
      <c r="Z12" s="8">
        <v>139</v>
      </c>
      <c r="AA12" s="8">
        <v>1895</v>
      </c>
      <c r="AB12" s="14">
        <v>663</v>
      </c>
      <c r="AC12" s="14">
        <v>129</v>
      </c>
    </row>
    <row r="13" spans="1:29" ht="12.75" customHeight="1">
      <c r="A13" s="50"/>
      <c r="B13" s="53" t="s">
        <v>9</v>
      </c>
      <c r="C13" s="54"/>
      <c r="D13" s="7">
        <f>SUM(E13+J13)</f>
        <v>5628</v>
      </c>
      <c r="E13" s="8">
        <v>2588</v>
      </c>
      <c r="F13" s="8">
        <v>2470</v>
      </c>
      <c r="G13" s="8">
        <v>112</v>
      </c>
      <c r="H13" s="14">
        <v>2</v>
      </c>
      <c r="I13" s="15">
        <v>4</v>
      </c>
      <c r="J13" s="8">
        <v>3040</v>
      </c>
      <c r="K13" s="8">
        <v>2855</v>
      </c>
      <c r="L13" s="8">
        <v>168</v>
      </c>
      <c r="M13" s="12" t="s">
        <v>113</v>
      </c>
      <c r="N13" s="14">
        <v>17</v>
      </c>
      <c r="O13" s="14"/>
      <c r="P13" s="50"/>
      <c r="Q13" s="53" t="s">
        <v>64</v>
      </c>
      <c r="R13" s="54"/>
      <c r="S13" s="7">
        <f>SUM(T13+Y13)</f>
        <v>5021</v>
      </c>
      <c r="T13" s="8">
        <v>2201</v>
      </c>
      <c r="U13" s="8">
        <v>53</v>
      </c>
      <c r="V13" s="8">
        <v>1927</v>
      </c>
      <c r="W13" s="14">
        <v>116</v>
      </c>
      <c r="X13" s="15">
        <v>93</v>
      </c>
      <c r="Y13" s="8">
        <v>2820</v>
      </c>
      <c r="Z13" s="8">
        <v>137</v>
      </c>
      <c r="AA13" s="8">
        <v>1811</v>
      </c>
      <c r="AB13" s="14">
        <v>742</v>
      </c>
      <c r="AC13" s="14">
        <v>120</v>
      </c>
    </row>
    <row r="14" spans="1:29" ht="12.75" customHeight="1">
      <c r="A14" s="50"/>
      <c r="B14" s="53" t="s">
        <v>10</v>
      </c>
      <c r="C14" s="54"/>
      <c r="D14" s="7">
        <f>SUM(E14+J14)</f>
        <v>5311</v>
      </c>
      <c r="E14" s="8">
        <v>2522</v>
      </c>
      <c r="F14" s="8">
        <v>2361</v>
      </c>
      <c r="G14" s="8">
        <v>155</v>
      </c>
      <c r="H14" s="12" t="s">
        <v>113</v>
      </c>
      <c r="I14" s="15">
        <v>4</v>
      </c>
      <c r="J14" s="8">
        <v>2789</v>
      </c>
      <c r="K14" s="8">
        <v>2562</v>
      </c>
      <c r="L14" s="8">
        <v>211</v>
      </c>
      <c r="M14" s="12">
        <v>1</v>
      </c>
      <c r="N14" s="14">
        <v>14</v>
      </c>
      <c r="O14" s="14"/>
      <c r="P14" s="50"/>
      <c r="Q14" s="53" t="s">
        <v>65</v>
      </c>
      <c r="R14" s="54"/>
      <c r="S14" s="7">
        <f>SUM(T14+Y14)</f>
        <v>5091</v>
      </c>
      <c r="T14" s="8">
        <v>2213</v>
      </c>
      <c r="U14" s="8">
        <v>54</v>
      </c>
      <c r="V14" s="8">
        <v>1941</v>
      </c>
      <c r="W14" s="14">
        <v>132</v>
      </c>
      <c r="X14" s="15">
        <v>72</v>
      </c>
      <c r="Y14" s="8">
        <v>2878</v>
      </c>
      <c r="Z14" s="8">
        <v>153</v>
      </c>
      <c r="AA14" s="8">
        <v>1777</v>
      </c>
      <c r="AB14" s="14">
        <v>783</v>
      </c>
      <c r="AC14" s="14">
        <v>153</v>
      </c>
    </row>
    <row r="15" spans="1:29" ht="12.75" customHeight="1">
      <c r="A15" s="50"/>
      <c r="B15" s="53" t="s">
        <v>11</v>
      </c>
      <c r="C15" s="54"/>
      <c r="D15" s="7">
        <f>SUM(E15+J15)</f>
        <v>5133</v>
      </c>
      <c r="E15" s="8">
        <v>2458</v>
      </c>
      <c r="F15" s="8">
        <v>2210</v>
      </c>
      <c r="G15" s="8">
        <v>240</v>
      </c>
      <c r="H15" s="14">
        <v>1</v>
      </c>
      <c r="I15" s="15">
        <v>6</v>
      </c>
      <c r="J15" s="8">
        <v>2675</v>
      </c>
      <c r="K15" s="8">
        <v>2310</v>
      </c>
      <c r="L15" s="8">
        <v>322</v>
      </c>
      <c r="M15" s="14">
        <v>4</v>
      </c>
      <c r="N15" s="14">
        <v>37</v>
      </c>
      <c r="O15" s="14"/>
      <c r="P15" s="50"/>
      <c r="Q15" s="53" t="s">
        <v>66</v>
      </c>
      <c r="R15" s="54"/>
      <c r="S15" s="7">
        <f>SUM(T15+Y15)</f>
        <v>4728</v>
      </c>
      <c r="T15" s="8">
        <v>2061</v>
      </c>
      <c r="U15" s="8">
        <v>45</v>
      </c>
      <c r="V15" s="8">
        <v>1784</v>
      </c>
      <c r="W15" s="14">
        <v>147</v>
      </c>
      <c r="X15" s="15">
        <v>68</v>
      </c>
      <c r="Y15" s="8">
        <v>2667</v>
      </c>
      <c r="Z15" s="8">
        <v>170</v>
      </c>
      <c r="AA15" s="8">
        <v>1620</v>
      </c>
      <c r="AB15" s="14">
        <v>735</v>
      </c>
      <c r="AC15" s="14">
        <v>126</v>
      </c>
    </row>
    <row r="16" spans="1:29" ht="12.75" customHeight="1">
      <c r="A16" s="50"/>
      <c r="B16" s="53" t="s">
        <v>12</v>
      </c>
      <c r="C16" s="54"/>
      <c r="D16" s="7">
        <f>SUM(E16+J16)</f>
        <v>5222</v>
      </c>
      <c r="E16" s="8">
        <v>2473</v>
      </c>
      <c r="F16" s="8">
        <v>2136</v>
      </c>
      <c r="G16" s="8">
        <v>326</v>
      </c>
      <c r="H16" s="12" t="s">
        <v>113</v>
      </c>
      <c r="I16" s="15">
        <v>11</v>
      </c>
      <c r="J16" s="8">
        <v>2749</v>
      </c>
      <c r="K16" s="8">
        <v>2266</v>
      </c>
      <c r="L16" s="8">
        <v>456</v>
      </c>
      <c r="M16" s="12">
        <v>1</v>
      </c>
      <c r="N16" s="14">
        <v>26</v>
      </c>
      <c r="O16" s="14"/>
      <c r="P16" s="50"/>
      <c r="Q16" s="51" t="s">
        <v>67</v>
      </c>
      <c r="R16" s="54"/>
      <c r="S16" s="7">
        <f aca="true" t="shared" si="5" ref="S16:AC16">SUM(S17:S21)</f>
        <v>21688</v>
      </c>
      <c r="T16" s="7">
        <f t="shared" si="5"/>
        <v>9217</v>
      </c>
      <c r="U16" s="7">
        <f t="shared" si="5"/>
        <v>196</v>
      </c>
      <c r="V16" s="7">
        <f t="shared" si="5"/>
        <v>7922</v>
      </c>
      <c r="W16" s="7">
        <f t="shared" si="5"/>
        <v>798</v>
      </c>
      <c r="X16" s="7">
        <f t="shared" si="5"/>
        <v>219</v>
      </c>
      <c r="Y16" s="7">
        <f t="shared" si="5"/>
        <v>12471</v>
      </c>
      <c r="Z16" s="7">
        <f t="shared" si="5"/>
        <v>669</v>
      </c>
      <c r="AA16" s="7">
        <f t="shared" si="5"/>
        <v>6458</v>
      </c>
      <c r="AB16" s="7">
        <f t="shared" si="5"/>
        <v>4633</v>
      </c>
      <c r="AC16" s="7">
        <f t="shared" si="5"/>
        <v>643</v>
      </c>
    </row>
    <row r="17" spans="1:29" ht="12.75" customHeight="1">
      <c r="A17" s="50"/>
      <c r="B17" s="51" t="s">
        <v>13</v>
      </c>
      <c r="C17" s="54"/>
      <c r="D17" s="7">
        <f>SUM(D18:D22)</f>
        <v>28064</v>
      </c>
      <c r="E17" s="7">
        <f aca="true" t="shared" si="6" ref="E17:N17">SUM(E18:E22)</f>
        <v>13221</v>
      </c>
      <c r="F17" s="7">
        <f t="shared" si="6"/>
        <v>8908</v>
      </c>
      <c r="G17" s="7">
        <f t="shared" si="6"/>
        <v>4163</v>
      </c>
      <c r="H17" s="7">
        <f t="shared" si="6"/>
        <v>6</v>
      </c>
      <c r="I17" s="7">
        <f t="shared" si="6"/>
        <v>140</v>
      </c>
      <c r="J17" s="7">
        <f t="shared" si="6"/>
        <v>14843</v>
      </c>
      <c r="K17" s="7">
        <f t="shared" si="6"/>
        <v>8795</v>
      </c>
      <c r="L17" s="7">
        <f t="shared" si="6"/>
        <v>5618</v>
      </c>
      <c r="M17" s="7">
        <f t="shared" si="6"/>
        <v>18</v>
      </c>
      <c r="N17" s="7">
        <f t="shared" si="6"/>
        <v>407</v>
      </c>
      <c r="O17" s="14"/>
      <c r="P17" s="50"/>
      <c r="Q17" s="53" t="s">
        <v>68</v>
      </c>
      <c r="R17" s="54"/>
      <c r="S17" s="7">
        <f>SUM(T17+Y17)</f>
        <v>4677</v>
      </c>
      <c r="T17" s="8">
        <v>2020</v>
      </c>
      <c r="U17" s="8">
        <v>45</v>
      </c>
      <c r="V17" s="8">
        <v>1747</v>
      </c>
      <c r="W17" s="14">
        <v>153</v>
      </c>
      <c r="X17" s="15">
        <v>59</v>
      </c>
      <c r="Y17" s="8">
        <v>2657</v>
      </c>
      <c r="Z17" s="8">
        <v>150</v>
      </c>
      <c r="AA17" s="8">
        <v>1505</v>
      </c>
      <c r="AB17" s="14">
        <v>857</v>
      </c>
      <c r="AC17" s="14">
        <v>131</v>
      </c>
    </row>
    <row r="18" spans="1:29" ht="12.75" customHeight="1">
      <c r="A18" s="50"/>
      <c r="B18" s="53" t="s">
        <v>14</v>
      </c>
      <c r="C18" s="54"/>
      <c r="D18" s="7">
        <f>SUM(E18+J18)</f>
        <v>5671</v>
      </c>
      <c r="E18" s="8">
        <v>2720</v>
      </c>
      <c r="F18" s="8">
        <v>2171</v>
      </c>
      <c r="G18" s="8">
        <v>530</v>
      </c>
      <c r="H18" s="14">
        <v>2</v>
      </c>
      <c r="I18" s="15">
        <v>16</v>
      </c>
      <c r="J18" s="8">
        <v>2951</v>
      </c>
      <c r="K18" s="8">
        <v>2184</v>
      </c>
      <c r="L18" s="8">
        <v>726</v>
      </c>
      <c r="M18" s="12" t="s">
        <v>113</v>
      </c>
      <c r="N18" s="14">
        <v>40</v>
      </c>
      <c r="O18" s="14"/>
      <c r="P18" s="50"/>
      <c r="Q18" s="53" t="s">
        <v>69</v>
      </c>
      <c r="R18" s="54"/>
      <c r="S18" s="7">
        <f>SUM(T18+Y18)</f>
        <v>4438</v>
      </c>
      <c r="T18" s="8">
        <v>1859</v>
      </c>
      <c r="U18" s="8">
        <v>48</v>
      </c>
      <c r="V18" s="8">
        <v>1600</v>
      </c>
      <c r="W18" s="14">
        <v>157</v>
      </c>
      <c r="X18" s="15">
        <v>42</v>
      </c>
      <c r="Y18" s="8">
        <v>2579</v>
      </c>
      <c r="Z18" s="8">
        <v>154</v>
      </c>
      <c r="AA18" s="8">
        <v>1403</v>
      </c>
      <c r="AB18" s="14">
        <v>880</v>
      </c>
      <c r="AC18" s="14">
        <v>127</v>
      </c>
    </row>
    <row r="19" spans="1:29" ht="12.75" customHeight="1">
      <c r="A19" s="50"/>
      <c r="B19" s="53" t="s">
        <v>15</v>
      </c>
      <c r="C19" s="54"/>
      <c r="D19" s="7">
        <f>SUM(E19+J19)</f>
        <v>5735</v>
      </c>
      <c r="E19" s="8">
        <v>2656</v>
      </c>
      <c r="F19" s="8">
        <v>1991</v>
      </c>
      <c r="G19" s="8">
        <v>641</v>
      </c>
      <c r="H19" s="14">
        <v>1</v>
      </c>
      <c r="I19" s="15">
        <v>22</v>
      </c>
      <c r="J19" s="8">
        <v>3079</v>
      </c>
      <c r="K19" s="8">
        <v>2015</v>
      </c>
      <c r="L19" s="8">
        <v>982</v>
      </c>
      <c r="M19" s="14">
        <v>3</v>
      </c>
      <c r="N19" s="14">
        <v>77</v>
      </c>
      <c r="O19" s="14"/>
      <c r="P19" s="50"/>
      <c r="Q19" s="53" t="s">
        <v>70</v>
      </c>
      <c r="R19" s="54"/>
      <c r="S19" s="7">
        <f>SUM(T19+Y19)</f>
        <v>4185</v>
      </c>
      <c r="T19" s="8">
        <v>1768</v>
      </c>
      <c r="U19" s="8">
        <v>36</v>
      </c>
      <c r="V19" s="8">
        <v>1553</v>
      </c>
      <c r="W19" s="14">
        <v>132</v>
      </c>
      <c r="X19" s="15">
        <v>32</v>
      </c>
      <c r="Y19" s="8">
        <v>2417</v>
      </c>
      <c r="Z19" s="8">
        <v>129</v>
      </c>
      <c r="AA19" s="8">
        <v>1246</v>
      </c>
      <c r="AB19" s="14">
        <v>887</v>
      </c>
      <c r="AC19" s="14">
        <v>145</v>
      </c>
    </row>
    <row r="20" spans="1:29" ht="12.75" customHeight="1">
      <c r="A20" s="50"/>
      <c r="B20" s="53" t="s">
        <v>16</v>
      </c>
      <c r="C20" s="54"/>
      <c r="D20" s="7">
        <f>SUM(E20+J20)</f>
        <v>5674</v>
      </c>
      <c r="E20" s="8">
        <v>2692</v>
      </c>
      <c r="F20" s="8">
        <v>1790</v>
      </c>
      <c r="G20" s="8">
        <v>870</v>
      </c>
      <c r="H20" s="14">
        <v>2</v>
      </c>
      <c r="I20" s="15">
        <v>30</v>
      </c>
      <c r="J20" s="8">
        <v>2982</v>
      </c>
      <c r="K20" s="8">
        <v>1790</v>
      </c>
      <c r="L20" s="8">
        <v>1123</v>
      </c>
      <c r="M20" s="14">
        <v>3</v>
      </c>
      <c r="N20" s="14">
        <v>66</v>
      </c>
      <c r="O20" s="14"/>
      <c r="P20" s="50"/>
      <c r="Q20" s="53" t="s">
        <v>71</v>
      </c>
      <c r="R20" s="54"/>
      <c r="S20" s="7">
        <f>SUM(T20+Y20)</f>
        <v>4145</v>
      </c>
      <c r="T20" s="8">
        <v>1792</v>
      </c>
      <c r="U20" s="8">
        <v>37</v>
      </c>
      <c r="V20" s="8">
        <v>1519</v>
      </c>
      <c r="W20" s="14">
        <v>174</v>
      </c>
      <c r="X20" s="15">
        <v>39</v>
      </c>
      <c r="Y20" s="8">
        <v>2353</v>
      </c>
      <c r="Z20" s="8">
        <v>111</v>
      </c>
      <c r="AA20" s="8">
        <v>1188</v>
      </c>
      <c r="AB20" s="14">
        <v>918</v>
      </c>
      <c r="AC20" s="14">
        <v>124</v>
      </c>
    </row>
    <row r="21" spans="1:29" ht="12.75" customHeight="1">
      <c r="A21" s="50"/>
      <c r="B21" s="53" t="s">
        <v>17</v>
      </c>
      <c r="C21" s="54"/>
      <c r="D21" s="7">
        <f>SUM(E21+J21)</f>
        <v>5581</v>
      </c>
      <c r="E21" s="8">
        <v>2635</v>
      </c>
      <c r="F21" s="8">
        <v>1589</v>
      </c>
      <c r="G21" s="8">
        <v>1017</v>
      </c>
      <c r="H21" s="14">
        <v>1</v>
      </c>
      <c r="I21" s="15">
        <v>28</v>
      </c>
      <c r="J21" s="8">
        <v>2946</v>
      </c>
      <c r="K21" s="8">
        <v>1511</v>
      </c>
      <c r="L21" s="8">
        <v>1327</v>
      </c>
      <c r="M21" s="14">
        <v>2</v>
      </c>
      <c r="N21" s="14">
        <v>104</v>
      </c>
      <c r="O21" s="14"/>
      <c r="P21" s="50"/>
      <c r="Q21" s="53" t="s">
        <v>72</v>
      </c>
      <c r="R21" s="54"/>
      <c r="S21" s="7">
        <f>SUM(T21+Y21)</f>
        <v>4243</v>
      </c>
      <c r="T21" s="8">
        <v>1778</v>
      </c>
      <c r="U21" s="8">
        <v>30</v>
      </c>
      <c r="V21" s="8">
        <v>1503</v>
      </c>
      <c r="W21" s="14">
        <v>182</v>
      </c>
      <c r="X21" s="15">
        <v>47</v>
      </c>
      <c r="Y21" s="8">
        <v>2465</v>
      </c>
      <c r="Z21" s="8">
        <v>125</v>
      </c>
      <c r="AA21" s="8">
        <v>1116</v>
      </c>
      <c r="AB21" s="14">
        <v>1091</v>
      </c>
      <c r="AC21" s="14">
        <v>116</v>
      </c>
    </row>
    <row r="22" spans="1:29" ht="12.75" customHeight="1">
      <c r="A22" s="50"/>
      <c r="B22" s="53" t="s">
        <v>18</v>
      </c>
      <c r="C22" s="54"/>
      <c r="D22" s="7">
        <f>SUM(E22+J22)</f>
        <v>5403</v>
      </c>
      <c r="E22" s="8">
        <v>2518</v>
      </c>
      <c r="F22" s="8">
        <v>1367</v>
      </c>
      <c r="G22" s="8">
        <v>1105</v>
      </c>
      <c r="H22" s="12" t="s">
        <v>113</v>
      </c>
      <c r="I22" s="15">
        <v>44</v>
      </c>
      <c r="J22" s="8">
        <v>2885</v>
      </c>
      <c r="K22" s="8">
        <v>1295</v>
      </c>
      <c r="L22" s="8">
        <v>1460</v>
      </c>
      <c r="M22" s="14">
        <v>10</v>
      </c>
      <c r="N22" s="14">
        <v>120</v>
      </c>
      <c r="O22" s="14"/>
      <c r="P22" s="50"/>
      <c r="Q22" s="51" t="s">
        <v>73</v>
      </c>
      <c r="R22" s="54"/>
      <c r="S22" s="7">
        <f aca="true" t="shared" si="7" ref="S22:AC22">SUM(S23:S27)</f>
        <v>16040</v>
      </c>
      <c r="T22" s="7">
        <f t="shared" si="7"/>
        <v>6131</v>
      </c>
      <c r="U22" s="7">
        <f t="shared" si="7"/>
        <v>71</v>
      </c>
      <c r="V22" s="7">
        <f t="shared" si="7"/>
        <v>5100</v>
      </c>
      <c r="W22" s="7">
        <f t="shared" si="7"/>
        <v>757</v>
      </c>
      <c r="X22" s="7">
        <f t="shared" si="7"/>
        <v>122</v>
      </c>
      <c r="Y22" s="7">
        <f t="shared" si="7"/>
        <v>9909</v>
      </c>
      <c r="Z22" s="7">
        <f t="shared" si="7"/>
        <v>472</v>
      </c>
      <c r="AA22" s="7">
        <f t="shared" si="7"/>
        <v>3535</v>
      </c>
      <c r="AB22" s="7">
        <f t="shared" si="7"/>
        <v>5423</v>
      </c>
      <c r="AC22" s="7">
        <f t="shared" si="7"/>
        <v>416</v>
      </c>
    </row>
    <row r="23" spans="1:29" ht="12.75" customHeight="1">
      <c r="A23" s="50"/>
      <c r="B23" s="51" t="s">
        <v>19</v>
      </c>
      <c r="C23" s="54"/>
      <c r="D23" s="7">
        <f aca="true" t="shared" si="8" ref="D23:N23">SUM(D24:D28)</f>
        <v>25217</v>
      </c>
      <c r="E23" s="7">
        <f t="shared" si="8"/>
        <v>11678</v>
      </c>
      <c r="F23" s="7">
        <f t="shared" si="8"/>
        <v>4761</v>
      </c>
      <c r="G23" s="7">
        <f t="shared" si="8"/>
        <v>6657</v>
      </c>
      <c r="H23" s="7">
        <f t="shared" si="8"/>
        <v>8</v>
      </c>
      <c r="I23" s="7">
        <f t="shared" si="8"/>
        <v>249</v>
      </c>
      <c r="J23" s="7">
        <f t="shared" si="8"/>
        <v>13539</v>
      </c>
      <c r="K23" s="7">
        <f t="shared" si="8"/>
        <v>4336</v>
      </c>
      <c r="L23" s="7">
        <f t="shared" si="8"/>
        <v>8468</v>
      </c>
      <c r="M23" s="7">
        <f t="shared" si="8"/>
        <v>37</v>
      </c>
      <c r="N23" s="7">
        <f t="shared" si="8"/>
        <v>693</v>
      </c>
      <c r="O23" s="14"/>
      <c r="P23" s="50"/>
      <c r="Q23" s="53" t="s">
        <v>74</v>
      </c>
      <c r="R23" s="54"/>
      <c r="S23" s="7">
        <f>SUM(T23+Y23)</f>
        <v>3853</v>
      </c>
      <c r="T23" s="8">
        <v>1596</v>
      </c>
      <c r="U23" s="8">
        <v>18</v>
      </c>
      <c r="V23" s="8">
        <v>1338</v>
      </c>
      <c r="W23" s="14">
        <v>176</v>
      </c>
      <c r="X23" s="15">
        <v>42</v>
      </c>
      <c r="Y23" s="8">
        <v>2257</v>
      </c>
      <c r="Z23" s="8">
        <v>106</v>
      </c>
      <c r="AA23" s="8">
        <v>982</v>
      </c>
      <c r="AB23" s="14">
        <v>1046</v>
      </c>
      <c r="AC23" s="14">
        <v>110</v>
      </c>
    </row>
    <row r="24" spans="1:29" ht="12.75" customHeight="1">
      <c r="A24" s="50"/>
      <c r="B24" s="53" t="s">
        <v>20</v>
      </c>
      <c r="C24" s="54"/>
      <c r="D24" s="7">
        <f>SUM(E24+J24)</f>
        <v>5199</v>
      </c>
      <c r="E24" s="8">
        <v>2412</v>
      </c>
      <c r="F24" s="8">
        <v>1188</v>
      </c>
      <c r="G24" s="8">
        <v>1182</v>
      </c>
      <c r="H24" s="14">
        <v>1</v>
      </c>
      <c r="I24" s="15">
        <v>41</v>
      </c>
      <c r="J24" s="8">
        <v>2787</v>
      </c>
      <c r="K24" s="8">
        <v>1125</v>
      </c>
      <c r="L24" s="8">
        <v>1539</v>
      </c>
      <c r="M24" s="14">
        <v>7</v>
      </c>
      <c r="N24" s="14">
        <v>115</v>
      </c>
      <c r="O24" s="14"/>
      <c r="P24" s="50"/>
      <c r="Q24" s="53" t="s">
        <v>75</v>
      </c>
      <c r="R24" s="54"/>
      <c r="S24" s="7">
        <f>SUM(T24+Y24)</f>
        <v>3541</v>
      </c>
      <c r="T24" s="8">
        <v>1398</v>
      </c>
      <c r="U24" s="8">
        <v>15</v>
      </c>
      <c r="V24" s="8">
        <v>1173</v>
      </c>
      <c r="W24" s="14">
        <v>163</v>
      </c>
      <c r="X24" s="15">
        <v>28</v>
      </c>
      <c r="Y24" s="8">
        <v>2143</v>
      </c>
      <c r="Z24" s="8">
        <v>107</v>
      </c>
      <c r="AA24" s="8">
        <v>826</v>
      </c>
      <c r="AB24" s="14">
        <v>1110</v>
      </c>
      <c r="AC24" s="14">
        <v>88</v>
      </c>
    </row>
    <row r="25" spans="1:29" ht="12.75" customHeight="1">
      <c r="A25" s="50"/>
      <c r="B25" s="53" t="s">
        <v>21</v>
      </c>
      <c r="C25" s="54"/>
      <c r="D25" s="7">
        <f>SUM(E25+J25)</f>
        <v>5276</v>
      </c>
      <c r="E25" s="8">
        <v>2481</v>
      </c>
      <c r="F25" s="8">
        <v>1132</v>
      </c>
      <c r="G25" s="8">
        <v>1302</v>
      </c>
      <c r="H25" s="14">
        <v>1</v>
      </c>
      <c r="I25" s="15">
        <v>46</v>
      </c>
      <c r="J25" s="8">
        <v>2795</v>
      </c>
      <c r="K25" s="8">
        <v>944</v>
      </c>
      <c r="L25" s="8">
        <v>1719</v>
      </c>
      <c r="M25" s="14">
        <v>5</v>
      </c>
      <c r="N25" s="14">
        <v>126</v>
      </c>
      <c r="O25" s="14"/>
      <c r="P25" s="50"/>
      <c r="Q25" s="53" t="s">
        <v>76</v>
      </c>
      <c r="R25" s="54"/>
      <c r="S25" s="7">
        <f>SUM(T25+Y25)</f>
        <v>3110</v>
      </c>
      <c r="T25" s="8">
        <v>1143</v>
      </c>
      <c r="U25" s="8">
        <v>14</v>
      </c>
      <c r="V25" s="8">
        <v>951</v>
      </c>
      <c r="W25" s="14">
        <v>144</v>
      </c>
      <c r="X25" s="15">
        <v>20</v>
      </c>
      <c r="Y25" s="8">
        <v>1967</v>
      </c>
      <c r="Z25" s="8">
        <v>102</v>
      </c>
      <c r="AA25" s="8">
        <v>684</v>
      </c>
      <c r="AB25" s="14">
        <v>1097</v>
      </c>
      <c r="AC25" s="14">
        <v>76</v>
      </c>
    </row>
    <row r="26" spans="1:29" ht="12.75" customHeight="1">
      <c r="A26" s="50"/>
      <c r="B26" s="53" t="s">
        <v>22</v>
      </c>
      <c r="C26" s="54"/>
      <c r="D26" s="7">
        <f>SUM(E26+J26)</f>
        <v>5120</v>
      </c>
      <c r="E26" s="8">
        <v>2325</v>
      </c>
      <c r="F26" s="8">
        <v>926</v>
      </c>
      <c r="G26" s="8">
        <v>1337</v>
      </c>
      <c r="H26" s="14">
        <v>3</v>
      </c>
      <c r="I26" s="15">
        <v>57</v>
      </c>
      <c r="J26" s="8">
        <v>2795</v>
      </c>
      <c r="K26" s="8">
        <v>841</v>
      </c>
      <c r="L26" s="8">
        <v>1790</v>
      </c>
      <c r="M26" s="14">
        <v>6</v>
      </c>
      <c r="N26" s="14">
        <v>156</v>
      </c>
      <c r="O26" s="14"/>
      <c r="P26" s="50"/>
      <c r="Q26" s="53" t="s">
        <v>77</v>
      </c>
      <c r="R26" s="54"/>
      <c r="S26" s="7">
        <f>SUM(T26+Y26)</f>
        <v>2949</v>
      </c>
      <c r="T26" s="8">
        <v>1086</v>
      </c>
      <c r="U26" s="8">
        <v>13</v>
      </c>
      <c r="V26" s="8">
        <v>889</v>
      </c>
      <c r="W26" s="14">
        <v>144</v>
      </c>
      <c r="X26" s="15">
        <v>26</v>
      </c>
      <c r="Y26" s="8">
        <v>1863</v>
      </c>
      <c r="Z26" s="8">
        <v>85</v>
      </c>
      <c r="AA26" s="8">
        <v>603</v>
      </c>
      <c r="AB26" s="14">
        <v>1084</v>
      </c>
      <c r="AC26" s="14">
        <v>79</v>
      </c>
    </row>
    <row r="27" spans="1:29" ht="12.75" customHeight="1">
      <c r="A27" s="50"/>
      <c r="B27" s="53" t="s">
        <v>23</v>
      </c>
      <c r="C27" s="54"/>
      <c r="D27" s="7">
        <f>SUM(E27+J27)</f>
        <v>5175</v>
      </c>
      <c r="E27" s="8">
        <v>2391</v>
      </c>
      <c r="F27" s="8">
        <v>860</v>
      </c>
      <c r="G27" s="8">
        <v>1475</v>
      </c>
      <c r="H27" s="14">
        <v>1</v>
      </c>
      <c r="I27" s="15">
        <v>54</v>
      </c>
      <c r="J27" s="8">
        <v>2784</v>
      </c>
      <c r="K27" s="8">
        <v>835</v>
      </c>
      <c r="L27" s="8">
        <v>1787</v>
      </c>
      <c r="M27" s="14">
        <v>12</v>
      </c>
      <c r="N27" s="14">
        <v>149</v>
      </c>
      <c r="O27" s="14"/>
      <c r="P27" s="50"/>
      <c r="Q27" s="53" t="s">
        <v>78</v>
      </c>
      <c r="R27" s="54"/>
      <c r="S27" s="7">
        <f>SUM(T27+Y27)</f>
        <v>2587</v>
      </c>
      <c r="T27" s="8">
        <v>908</v>
      </c>
      <c r="U27" s="8">
        <v>11</v>
      </c>
      <c r="V27" s="8">
        <v>749</v>
      </c>
      <c r="W27" s="14">
        <v>130</v>
      </c>
      <c r="X27" s="15">
        <v>6</v>
      </c>
      <c r="Y27" s="8">
        <v>1679</v>
      </c>
      <c r="Z27" s="8">
        <v>72</v>
      </c>
      <c r="AA27" s="8">
        <v>440</v>
      </c>
      <c r="AB27" s="14">
        <v>1086</v>
      </c>
      <c r="AC27" s="14">
        <v>63</v>
      </c>
    </row>
    <row r="28" spans="1:29" ht="12.75" customHeight="1">
      <c r="A28" s="50"/>
      <c r="B28" s="53" t="s">
        <v>24</v>
      </c>
      <c r="C28" s="54"/>
      <c r="D28" s="7">
        <f>SUM(E28+J28)</f>
        <v>4447</v>
      </c>
      <c r="E28" s="8">
        <v>2069</v>
      </c>
      <c r="F28" s="8">
        <v>655</v>
      </c>
      <c r="G28" s="8">
        <v>1361</v>
      </c>
      <c r="H28" s="14">
        <v>2</v>
      </c>
      <c r="I28" s="15">
        <v>51</v>
      </c>
      <c r="J28" s="8">
        <v>2378</v>
      </c>
      <c r="K28" s="8">
        <v>591</v>
      </c>
      <c r="L28" s="8">
        <v>1633</v>
      </c>
      <c r="M28" s="14">
        <v>7</v>
      </c>
      <c r="N28" s="14">
        <v>147</v>
      </c>
      <c r="O28" s="14"/>
      <c r="P28" s="50"/>
      <c r="Q28" s="51" t="s">
        <v>79</v>
      </c>
      <c r="R28" s="54"/>
      <c r="S28" s="7">
        <f aca="true" t="shared" si="9" ref="S28:AC28">SUM(S29:S33)</f>
        <v>9646</v>
      </c>
      <c r="T28" s="7">
        <f t="shared" si="9"/>
        <v>3348</v>
      </c>
      <c r="U28" s="7">
        <f t="shared" si="9"/>
        <v>27</v>
      </c>
      <c r="V28" s="7">
        <f t="shared" si="9"/>
        <v>2581</v>
      </c>
      <c r="W28" s="7">
        <f t="shared" si="9"/>
        <v>658</v>
      </c>
      <c r="X28" s="7">
        <f t="shared" si="9"/>
        <v>43</v>
      </c>
      <c r="Y28" s="7">
        <f t="shared" si="9"/>
        <v>6298</v>
      </c>
      <c r="Z28" s="7">
        <f t="shared" si="9"/>
        <v>185</v>
      </c>
      <c r="AA28" s="7">
        <f t="shared" si="9"/>
        <v>1205</v>
      </c>
      <c r="AB28" s="7">
        <f t="shared" si="9"/>
        <v>4656</v>
      </c>
      <c r="AC28" s="7">
        <f t="shared" si="9"/>
        <v>201</v>
      </c>
    </row>
    <row r="29" spans="1:29" ht="12.75" customHeight="1">
      <c r="A29" s="50"/>
      <c r="B29" s="51" t="s">
        <v>25</v>
      </c>
      <c r="C29" s="54"/>
      <c r="D29" s="7">
        <f aca="true" t="shared" si="10" ref="D29:N29">SUM(D30:D34)</f>
        <v>26052</v>
      </c>
      <c r="E29" s="7">
        <f t="shared" si="10"/>
        <v>12114</v>
      </c>
      <c r="F29" s="7">
        <f t="shared" si="10"/>
        <v>2991</v>
      </c>
      <c r="G29" s="7">
        <f t="shared" si="10"/>
        <v>8622</v>
      </c>
      <c r="H29" s="7">
        <f t="shared" si="10"/>
        <v>19</v>
      </c>
      <c r="I29" s="7">
        <f t="shared" si="10"/>
        <v>400</v>
      </c>
      <c r="J29" s="7">
        <f t="shared" si="10"/>
        <v>13938</v>
      </c>
      <c r="K29" s="7">
        <f t="shared" si="10"/>
        <v>2820</v>
      </c>
      <c r="L29" s="7">
        <f t="shared" si="10"/>
        <v>10022</v>
      </c>
      <c r="M29" s="7">
        <f t="shared" si="10"/>
        <v>61</v>
      </c>
      <c r="N29" s="7">
        <f t="shared" si="10"/>
        <v>992</v>
      </c>
      <c r="O29" s="14"/>
      <c r="P29" s="50"/>
      <c r="Q29" s="53" t="s">
        <v>80</v>
      </c>
      <c r="R29" s="54"/>
      <c r="S29" s="7">
        <f>SUM(T29+Y29)</f>
        <v>2531</v>
      </c>
      <c r="T29" s="8">
        <v>874</v>
      </c>
      <c r="U29" s="8">
        <v>8</v>
      </c>
      <c r="V29" s="8">
        <v>693</v>
      </c>
      <c r="W29" s="14">
        <v>144</v>
      </c>
      <c r="X29" s="15">
        <v>20</v>
      </c>
      <c r="Y29" s="8">
        <v>1657</v>
      </c>
      <c r="Z29" s="8">
        <v>57</v>
      </c>
      <c r="AA29" s="8">
        <v>392</v>
      </c>
      <c r="AB29" s="14">
        <v>1140</v>
      </c>
      <c r="AC29" s="14">
        <v>55</v>
      </c>
    </row>
    <row r="30" spans="1:29" ht="12.75" customHeight="1">
      <c r="A30" s="50"/>
      <c r="B30" s="53" t="s">
        <v>26</v>
      </c>
      <c r="C30" s="54"/>
      <c r="D30" s="7">
        <f>SUM(E30+J30)</f>
        <v>5304</v>
      </c>
      <c r="E30" s="8">
        <v>2451</v>
      </c>
      <c r="F30" s="8">
        <v>708</v>
      </c>
      <c r="G30" s="8">
        <v>1652</v>
      </c>
      <c r="H30" s="14">
        <v>1</v>
      </c>
      <c r="I30" s="15">
        <v>67</v>
      </c>
      <c r="J30" s="8">
        <v>2853</v>
      </c>
      <c r="K30" s="8">
        <v>672</v>
      </c>
      <c r="L30" s="8">
        <v>1986</v>
      </c>
      <c r="M30" s="14">
        <v>9</v>
      </c>
      <c r="N30" s="14">
        <v>177</v>
      </c>
      <c r="O30" s="14"/>
      <c r="P30" s="50"/>
      <c r="Q30" s="53" t="s">
        <v>81</v>
      </c>
      <c r="R30" s="54"/>
      <c r="S30" s="7">
        <f>SUM(T30+Y30)</f>
        <v>1868</v>
      </c>
      <c r="T30" s="8">
        <v>653</v>
      </c>
      <c r="U30" s="8">
        <v>5</v>
      </c>
      <c r="V30" s="8">
        <v>521</v>
      </c>
      <c r="W30" s="14">
        <v>111</v>
      </c>
      <c r="X30" s="15">
        <v>6</v>
      </c>
      <c r="Y30" s="8">
        <v>1215</v>
      </c>
      <c r="Z30" s="8">
        <v>37</v>
      </c>
      <c r="AA30" s="8">
        <v>266</v>
      </c>
      <c r="AB30" s="14">
        <v>852</v>
      </c>
      <c r="AC30" s="14">
        <v>48</v>
      </c>
    </row>
    <row r="31" spans="1:29" ht="12.75" customHeight="1">
      <c r="A31" s="50"/>
      <c r="B31" s="53" t="s">
        <v>27</v>
      </c>
      <c r="C31" s="54"/>
      <c r="D31" s="7">
        <f>SUM(E31+J31)</f>
        <v>4991</v>
      </c>
      <c r="E31" s="8">
        <v>2323</v>
      </c>
      <c r="F31" s="8">
        <v>599</v>
      </c>
      <c r="G31" s="8">
        <v>1634</v>
      </c>
      <c r="H31" s="14">
        <v>7</v>
      </c>
      <c r="I31" s="15">
        <v>67</v>
      </c>
      <c r="J31" s="8">
        <v>2668</v>
      </c>
      <c r="K31" s="8">
        <v>566</v>
      </c>
      <c r="L31" s="8">
        <v>1904</v>
      </c>
      <c r="M31" s="14">
        <v>8</v>
      </c>
      <c r="N31" s="14">
        <v>178</v>
      </c>
      <c r="O31" s="14"/>
      <c r="P31" s="50"/>
      <c r="Q31" s="53" t="s">
        <v>82</v>
      </c>
      <c r="R31" s="54"/>
      <c r="S31" s="7">
        <f>SUM(T31+Y31)</f>
        <v>1912</v>
      </c>
      <c r="T31" s="8">
        <v>672</v>
      </c>
      <c r="U31" s="8">
        <v>8</v>
      </c>
      <c r="V31" s="8">
        <v>512</v>
      </c>
      <c r="W31" s="14">
        <v>139</v>
      </c>
      <c r="X31" s="15">
        <v>8</v>
      </c>
      <c r="Y31" s="8">
        <v>1240</v>
      </c>
      <c r="Z31" s="8">
        <v>37</v>
      </c>
      <c r="AA31" s="8">
        <v>228</v>
      </c>
      <c r="AB31" s="14">
        <v>933</v>
      </c>
      <c r="AC31" s="14">
        <v>34</v>
      </c>
    </row>
    <row r="32" spans="1:29" ht="12.75" customHeight="1">
      <c r="A32" s="50"/>
      <c r="B32" s="53" t="s">
        <v>28</v>
      </c>
      <c r="C32" s="54"/>
      <c r="D32" s="7">
        <f>SUM(E32+J32)</f>
        <v>5265</v>
      </c>
      <c r="E32" s="8">
        <v>2464</v>
      </c>
      <c r="F32" s="8">
        <v>595</v>
      </c>
      <c r="G32" s="8">
        <v>1751</v>
      </c>
      <c r="H32" s="14">
        <v>3</v>
      </c>
      <c r="I32" s="15">
        <v>100</v>
      </c>
      <c r="J32" s="8">
        <v>2801</v>
      </c>
      <c r="K32" s="8">
        <v>567</v>
      </c>
      <c r="L32" s="8">
        <v>2039</v>
      </c>
      <c r="M32" s="14">
        <v>13</v>
      </c>
      <c r="N32" s="14">
        <v>172</v>
      </c>
      <c r="O32" s="14"/>
      <c r="P32" s="50"/>
      <c r="Q32" s="53" t="s">
        <v>83</v>
      </c>
      <c r="R32" s="54"/>
      <c r="S32" s="7">
        <f>SUM(T32+Y32)</f>
        <v>1718</v>
      </c>
      <c r="T32" s="8">
        <v>582</v>
      </c>
      <c r="U32" s="8">
        <v>3</v>
      </c>
      <c r="V32" s="8">
        <v>433</v>
      </c>
      <c r="W32" s="14">
        <v>130</v>
      </c>
      <c r="X32" s="15">
        <v>8</v>
      </c>
      <c r="Y32" s="8">
        <v>1136</v>
      </c>
      <c r="Z32" s="8">
        <v>30</v>
      </c>
      <c r="AA32" s="8">
        <v>176</v>
      </c>
      <c r="AB32" s="14">
        <v>886</v>
      </c>
      <c r="AC32" s="14">
        <v>36</v>
      </c>
    </row>
    <row r="33" spans="1:29" ht="12.75" customHeight="1">
      <c r="A33" s="50"/>
      <c r="B33" s="53" t="s">
        <v>29</v>
      </c>
      <c r="C33" s="54"/>
      <c r="D33" s="7">
        <f>SUM(E33+J33)</f>
        <v>5181</v>
      </c>
      <c r="E33" s="8">
        <v>2402</v>
      </c>
      <c r="F33" s="8">
        <v>536</v>
      </c>
      <c r="G33" s="8">
        <v>1777</v>
      </c>
      <c r="H33" s="14">
        <v>5</v>
      </c>
      <c r="I33" s="15">
        <v>70</v>
      </c>
      <c r="J33" s="8">
        <v>2779</v>
      </c>
      <c r="K33" s="8">
        <v>518</v>
      </c>
      <c r="L33" s="8">
        <v>2007</v>
      </c>
      <c r="M33" s="14">
        <v>9</v>
      </c>
      <c r="N33" s="14">
        <v>237</v>
      </c>
      <c r="O33" s="14"/>
      <c r="P33" s="50"/>
      <c r="Q33" s="53" t="s">
        <v>84</v>
      </c>
      <c r="R33" s="54"/>
      <c r="S33" s="7">
        <f>SUM(T33+Y33)</f>
        <v>1617</v>
      </c>
      <c r="T33" s="8">
        <v>567</v>
      </c>
      <c r="U33" s="8">
        <v>3</v>
      </c>
      <c r="V33" s="8">
        <v>422</v>
      </c>
      <c r="W33" s="14">
        <v>134</v>
      </c>
      <c r="X33" s="15">
        <v>1</v>
      </c>
      <c r="Y33" s="8">
        <v>1050</v>
      </c>
      <c r="Z33" s="8">
        <v>24</v>
      </c>
      <c r="AA33" s="8">
        <v>143</v>
      </c>
      <c r="AB33" s="14">
        <v>845</v>
      </c>
      <c r="AC33" s="14">
        <v>28</v>
      </c>
    </row>
    <row r="34" spans="1:29" ht="12.75" customHeight="1">
      <c r="A34" s="50"/>
      <c r="B34" s="53" t="s">
        <v>30</v>
      </c>
      <c r="C34" s="54"/>
      <c r="D34" s="7">
        <f>SUM(E34+J34)</f>
        <v>5311</v>
      </c>
      <c r="E34" s="8">
        <v>2474</v>
      </c>
      <c r="F34" s="8">
        <v>553</v>
      </c>
      <c r="G34" s="8">
        <v>1808</v>
      </c>
      <c r="H34" s="14">
        <v>3</v>
      </c>
      <c r="I34" s="15">
        <v>96</v>
      </c>
      <c r="J34" s="8">
        <v>2837</v>
      </c>
      <c r="K34" s="8">
        <v>497</v>
      </c>
      <c r="L34" s="8">
        <v>2086</v>
      </c>
      <c r="M34" s="14">
        <v>22</v>
      </c>
      <c r="N34" s="14">
        <v>228</v>
      </c>
      <c r="O34" s="14"/>
      <c r="P34" s="50"/>
      <c r="Q34" s="51" t="s">
        <v>85</v>
      </c>
      <c r="R34" s="54"/>
      <c r="S34" s="7">
        <f aca="true" t="shared" si="11" ref="S34:AC34">SUM(S35:S39)</f>
        <v>5397</v>
      </c>
      <c r="T34" s="7">
        <f t="shared" si="11"/>
        <v>1647</v>
      </c>
      <c r="U34" s="7">
        <f t="shared" si="11"/>
        <v>18</v>
      </c>
      <c r="V34" s="7">
        <f t="shared" si="11"/>
        <v>1116</v>
      </c>
      <c r="W34" s="7">
        <f t="shared" si="11"/>
        <v>472</v>
      </c>
      <c r="X34" s="7">
        <f t="shared" si="11"/>
        <v>20</v>
      </c>
      <c r="Y34" s="7">
        <f t="shared" si="11"/>
        <v>3750</v>
      </c>
      <c r="Z34" s="7">
        <f t="shared" si="11"/>
        <v>95</v>
      </c>
      <c r="AA34" s="7">
        <f t="shared" si="11"/>
        <v>325</v>
      </c>
      <c r="AB34" s="7">
        <f t="shared" si="11"/>
        <v>3201</v>
      </c>
      <c r="AC34" s="7">
        <f t="shared" si="11"/>
        <v>90</v>
      </c>
    </row>
    <row r="35" spans="1:29" ht="12.75" customHeight="1">
      <c r="A35" s="50"/>
      <c r="B35" s="51" t="s">
        <v>31</v>
      </c>
      <c r="C35" s="54"/>
      <c r="D35" s="7">
        <f aca="true" t="shared" si="12" ref="D35:N35">SUM(D36:D40)</f>
        <v>27674</v>
      </c>
      <c r="E35" s="7">
        <f t="shared" si="12"/>
        <v>13079</v>
      </c>
      <c r="F35" s="7">
        <f t="shared" si="12"/>
        <v>2370</v>
      </c>
      <c r="G35" s="7">
        <f t="shared" si="12"/>
        <v>10104</v>
      </c>
      <c r="H35" s="7">
        <f t="shared" si="12"/>
        <v>30</v>
      </c>
      <c r="I35" s="7">
        <f t="shared" si="12"/>
        <v>515</v>
      </c>
      <c r="J35" s="7">
        <f t="shared" si="12"/>
        <v>14595</v>
      </c>
      <c r="K35" s="7">
        <f t="shared" si="12"/>
        <v>1950</v>
      </c>
      <c r="L35" s="7">
        <f t="shared" si="12"/>
        <v>11223</v>
      </c>
      <c r="M35" s="7">
        <f t="shared" si="12"/>
        <v>187</v>
      </c>
      <c r="N35" s="7">
        <f t="shared" si="12"/>
        <v>1198</v>
      </c>
      <c r="O35" s="14"/>
      <c r="P35" s="50"/>
      <c r="Q35" s="53" t="s">
        <v>86</v>
      </c>
      <c r="R35" s="54"/>
      <c r="S35" s="7">
        <f>SUM(T35+Y35)</f>
        <v>1391</v>
      </c>
      <c r="T35" s="8">
        <v>454</v>
      </c>
      <c r="U35" s="8">
        <v>5</v>
      </c>
      <c r="V35" s="8">
        <v>341</v>
      </c>
      <c r="W35" s="14">
        <v>97</v>
      </c>
      <c r="X35" s="15">
        <v>8</v>
      </c>
      <c r="Y35" s="8">
        <v>937</v>
      </c>
      <c r="Z35" s="8">
        <v>23</v>
      </c>
      <c r="AA35" s="8">
        <v>99</v>
      </c>
      <c r="AB35" s="14">
        <v>779</v>
      </c>
      <c r="AC35" s="14">
        <v>25</v>
      </c>
    </row>
    <row r="36" spans="1:29" ht="12.75" customHeight="1">
      <c r="A36" s="50"/>
      <c r="B36" s="53" t="s">
        <v>32</v>
      </c>
      <c r="C36" s="54"/>
      <c r="D36" s="7">
        <f>SUM(E36+J36)</f>
        <v>5516</v>
      </c>
      <c r="E36" s="8">
        <v>2583</v>
      </c>
      <c r="F36" s="8">
        <v>534</v>
      </c>
      <c r="G36" s="8">
        <v>1941</v>
      </c>
      <c r="H36" s="14">
        <v>6</v>
      </c>
      <c r="I36" s="15">
        <v>89</v>
      </c>
      <c r="J36" s="8">
        <v>2933</v>
      </c>
      <c r="K36" s="8">
        <v>440</v>
      </c>
      <c r="L36" s="8">
        <v>2228</v>
      </c>
      <c r="M36" s="14">
        <v>32</v>
      </c>
      <c r="N36" s="14">
        <v>227</v>
      </c>
      <c r="O36" s="14"/>
      <c r="P36" s="50"/>
      <c r="Q36" s="53" t="s">
        <v>87</v>
      </c>
      <c r="R36" s="54"/>
      <c r="S36" s="7">
        <f>SUM(T36+Y36)</f>
        <v>1230</v>
      </c>
      <c r="T36" s="8">
        <v>405</v>
      </c>
      <c r="U36" s="8">
        <v>2</v>
      </c>
      <c r="V36" s="8">
        <v>292</v>
      </c>
      <c r="W36" s="14">
        <v>101</v>
      </c>
      <c r="X36" s="15">
        <v>4</v>
      </c>
      <c r="Y36" s="8">
        <v>825</v>
      </c>
      <c r="Z36" s="8">
        <v>23</v>
      </c>
      <c r="AA36" s="8">
        <v>81</v>
      </c>
      <c r="AB36" s="14">
        <v>694</v>
      </c>
      <c r="AC36" s="14">
        <v>18</v>
      </c>
    </row>
    <row r="37" spans="1:29" ht="12.75" customHeight="1">
      <c r="A37" s="50"/>
      <c r="B37" s="53" t="s">
        <v>33</v>
      </c>
      <c r="C37" s="54"/>
      <c r="D37" s="7">
        <f>SUM(E37+J37)</f>
        <v>5655</v>
      </c>
      <c r="E37" s="8">
        <v>2680</v>
      </c>
      <c r="F37" s="8">
        <v>488</v>
      </c>
      <c r="G37" s="8">
        <v>2067</v>
      </c>
      <c r="H37" s="14">
        <v>3</v>
      </c>
      <c r="I37" s="15">
        <v>113</v>
      </c>
      <c r="J37" s="8">
        <v>2975</v>
      </c>
      <c r="K37" s="8">
        <v>408</v>
      </c>
      <c r="L37" s="8">
        <v>2285</v>
      </c>
      <c r="M37" s="14">
        <v>27</v>
      </c>
      <c r="N37" s="14">
        <v>248</v>
      </c>
      <c r="O37" s="14"/>
      <c r="P37" s="50"/>
      <c r="Q37" s="53" t="s">
        <v>88</v>
      </c>
      <c r="R37" s="54"/>
      <c r="S37" s="7">
        <f>SUM(T37+Y37)</f>
        <v>1106</v>
      </c>
      <c r="T37" s="8">
        <v>338</v>
      </c>
      <c r="U37" s="8">
        <v>6</v>
      </c>
      <c r="V37" s="8">
        <v>214</v>
      </c>
      <c r="W37" s="14">
        <v>113</v>
      </c>
      <c r="X37" s="15">
        <v>1</v>
      </c>
      <c r="Y37" s="8">
        <v>768</v>
      </c>
      <c r="Z37" s="8">
        <v>18</v>
      </c>
      <c r="AA37" s="8">
        <v>69</v>
      </c>
      <c r="AB37" s="14">
        <v>660</v>
      </c>
      <c r="AC37" s="14">
        <v>14</v>
      </c>
    </row>
    <row r="38" spans="1:29" ht="12.75" customHeight="1">
      <c r="A38" s="50"/>
      <c r="B38" s="53" t="s">
        <v>34</v>
      </c>
      <c r="C38" s="54"/>
      <c r="D38" s="7">
        <f>SUM(E38+J38)</f>
        <v>5615</v>
      </c>
      <c r="E38" s="8">
        <v>2631</v>
      </c>
      <c r="F38" s="8">
        <v>484</v>
      </c>
      <c r="G38" s="8">
        <v>1992</v>
      </c>
      <c r="H38" s="14">
        <v>9</v>
      </c>
      <c r="I38" s="15">
        <v>133</v>
      </c>
      <c r="J38" s="8">
        <v>2984</v>
      </c>
      <c r="K38" s="8">
        <v>403</v>
      </c>
      <c r="L38" s="8">
        <v>2299</v>
      </c>
      <c r="M38" s="14">
        <v>36</v>
      </c>
      <c r="N38" s="14">
        <v>243</v>
      </c>
      <c r="O38" s="14"/>
      <c r="P38" s="50"/>
      <c r="Q38" s="53" t="s">
        <v>89</v>
      </c>
      <c r="R38" s="54"/>
      <c r="S38" s="7">
        <f>SUM(T38+Y38)</f>
        <v>982</v>
      </c>
      <c r="T38" s="8">
        <v>284</v>
      </c>
      <c r="U38" s="8">
        <v>3</v>
      </c>
      <c r="V38" s="8">
        <v>170</v>
      </c>
      <c r="W38" s="14">
        <v>102</v>
      </c>
      <c r="X38" s="15">
        <v>4</v>
      </c>
      <c r="Y38" s="8">
        <v>698</v>
      </c>
      <c r="Z38" s="8">
        <v>21</v>
      </c>
      <c r="AA38" s="8">
        <v>51</v>
      </c>
      <c r="AB38" s="14">
        <v>597</v>
      </c>
      <c r="AC38" s="14">
        <v>21</v>
      </c>
    </row>
    <row r="39" spans="1:29" ht="12.75" customHeight="1">
      <c r="A39" s="50"/>
      <c r="B39" s="53" t="s">
        <v>35</v>
      </c>
      <c r="C39" s="54"/>
      <c r="D39" s="7">
        <f>SUM(E39+J39)</f>
        <v>5132</v>
      </c>
      <c r="E39" s="8">
        <v>2451</v>
      </c>
      <c r="F39" s="8">
        <v>419</v>
      </c>
      <c r="G39" s="8">
        <v>1916</v>
      </c>
      <c r="H39" s="14">
        <v>7</v>
      </c>
      <c r="I39" s="15">
        <v>94</v>
      </c>
      <c r="J39" s="8">
        <v>2681</v>
      </c>
      <c r="K39" s="8">
        <v>328</v>
      </c>
      <c r="L39" s="8">
        <v>2094</v>
      </c>
      <c r="M39" s="14">
        <v>46</v>
      </c>
      <c r="N39" s="14">
        <v>207</v>
      </c>
      <c r="O39" s="14"/>
      <c r="P39" s="50"/>
      <c r="Q39" s="53" t="s">
        <v>90</v>
      </c>
      <c r="R39" s="54"/>
      <c r="S39" s="7">
        <f>SUM(T39+Y39)</f>
        <v>688</v>
      </c>
      <c r="T39" s="8">
        <v>166</v>
      </c>
      <c r="U39" s="8">
        <v>2</v>
      </c>
      <c r="V39" s="8">
        <v>99</v>
      </c>
      <c r="W39" s="14">
        <v>59</v>
      </c>
      <c r="X39" s="13">
        <v>3</v>
      </c>
      <c r="Y39" s="8">
        <v>522</v>
      </c>
      <c r="Z39" s="8">
        <v>10</v>
      </c>
      <c r="AA39" s="8">
        <v>25</v>
      </c>
      <c r="AB39" s="14">
        <v>471</v>
      </c>
      <c r="AC39" s="14">
        <v>12</v>
      </c>
    </row>
    <row r="40" spans="1:29" ht="12.75" customHeight="1">
      <c r="A40" s="50"/>
      <c r="B40" s="53" t="s">
        <v>36</v>
      </c>
      <c r="C40" s="54"/>
      <c r="D40" s="7">
        <f>SUM(E40+J40)</f>
        <v>5756</v>
      </c>
      <c r="E40" s="8">
        <v>2734</v>
      </c>
      <c r="F40" s="8">
        <v>445</v>
      </c>
      <c r="G40" s="8">
        <v>2188</v>
      </c>
      <c r="H40" s="14">
        <v>5</v>
      </c>
      <c r="I40" s="15">
        <v>86</v>
      </c>
      <c r="J40" s="8">
        <v>3022</v>
      </c>
      <c r="K40" s="8">
        <v>371</v>
      </c>
      <c r="L40" s="8">
        <v>2317</v>
      </c>
      <c r="M40" s="14">
        <v>46</v>
      </c>
      <c r="N40" s="14">
        <v>273</v>
      </c>
      <c r="O40" s="14"/>
      <c r="P40" s="50"/>
      <c r="Q40" s="51" t="s">
        <v>91</v>
      </c>
      <c r="R40" s="54"/>
      <c r="S40" s="7">
        <f aca="true" t="shared" si="13" ref="S40:AC40">SUM(S41:S45)</f>
        <v>2028</v>
      </c>
      <c r="T40" s="7">
        <f t="shared" si="13"/>
        <v>507</v>
      </c>
      <c r="U40" s="7">
        <f t="shared" si="13"/>
        <v>8</v>
      </c>
      <c r="V40" s="7">
        <f t="shared" si="13"/>
        <v>269</v>
      </c>
      <c r="W40" s="7">
        <f t="shared" si="13"/>
        <v>217</v>
      </c>
      <c r="X40" s="7">
        <f t="shared" si="13"/>
        <v>5</v>
      </c>
      <c r="Y40" s="7">
        <f t="shared" si="13"/>
        <v>1521</v>
      </c>
      <c r="Z40" s="7">
        <f t="shared" si="13"/>
        <v>40</v>
      </c>
      <c r="AA40" s="7">
        <f t="shared" si="13"/>
        <v>42</v>
      </c>
      <c r="AB40" s="7">
        <f t="shared" si="13"/>
        <v>1392</v>
      </c>
      <c r="AC40" s="7">
        <f t="shared" si="13"/>
        <v>27</v>
      </c>
    </row>
    <row r="41" spans="1:29" ht="12.75" customHeight="1">
      <c r="A41" s="50"/>
      <c r="B41" s="51" t="s">
        <v>37</v>
      </c>
      <c r="C41" s="54"/>
      <c r="D41" s="7">
        <f aca="true" t="shared" si="14" ref="D41:N41">SUM(D42:D46)</f>
        <v>33120</v>
      </c>
      <c r="E41" s="7">
        <f t="shared" si="14"/>
        <v>15919</v>
      </c>
      <c r="F41" s="7">
        <f t="shared" si="14"/>
        <v>2244</v>
      </c>
      <c r="G41" s="7">
        <f t="shared" si="14"/>
        <v>12671</v>
      </c>
      <c r="H41" s="7">
        <f t="shared" si="14"/>
        <v>109</v>
      </c>
      <c r="I41" s="7">
        <f t="shared" si="14"/>
        <v>823</v>
      </c>
      <c r="J41" s="7">
        <f t="shared" si="14"/>
        <v>17201</v>
      </c>
      <c r="K41" s="7">
        <f t="shared" si="14"/>
        <v>1908</v>
      </c>
      <c r="L41" s="7">
        <f t="shared" si="14"/>
        <v>13026</v>
      </c>
      <c r="M41" s="7">
        <f t="shared" si="14"/>
        <v>437</v>
      </c>
      <c r="N41" s="7">
        <f t="shared" si="14"/>
        <v>1775</v>
      </c>
      <c r="O41" s="14"/>
      <c r="P41" s="50"/>
      <c r="Q41" s="53" t="s">
        <v>92</v>
      </c>
      <c r="R41" s="54"/>
      <c r="S41" s="7">
        <f>SUM(T41+Y41)</f>
        <v>623</v>
      </c>
      <c r="T41" s="8">
        <v>157</v>
      </c>
      <c r="U41" s="8">
        <v>4</v>
      </c>
      <c r="V41" s="8">
        <v>91</v>
      </c>
      <c r="W41" s="14">
        <v>56</v>
      </c>
      <c r="X41" s="15">
        <v>3</v>
      </c>
      <c r="Y41" s="8">
        <v>466</v>
      </c>
      <c r="Z41" s="8">
        <v>16</v>
      </c>
      <c r="AA41" s="8">
        <v>17</v>
      </c>
      <c r="AB41" s="14">
        <v>418</v>
      </c>
      <c r="AC41" s="14">
        <v>10</v>
      </c>
    </row>
    <row r="42" spans="1:29" ht="12.75" customHeight="1">
      <c r="A42" s="50"/>
      <c r="B42" s="53" t="s">
        <v>38</v>
      </c>
      <c r="C42" s="54"/>
      <c r="D42" s="7">
        <f>SUM(E42+J42)</f>
        <v>5953</v>
      </c>
      <c r="E42" s="8">
        <v>2871</v>
      </c>
      <c r="F42" s="8">
        <v>420</v>
      </c>
      <c r="G42" s="8">
        <v>2288</v>
      </c>
      <c r="H42" s="14">
        <v>19</v>
      </c>
      <c r="I42" s="15">
        <v>134</v>
      </c>
      <c r="J42" s="8">
        <v>3082</v>
      </c>
      <c r="K42" s="8">
        <v>344</v>
      </c>
      <c r="L42" s="8">
        <v>2361</v>
      </c>
      <c r="M42" s="14">
        <v>66</v>
      </c>
      <c r="N42" s="14">
        <v>306</v>
      </c>
      <c r="O42" s="14"/>
      <c r="P42" s="50"/>
      <c r="Q42" s="53" t="s">
        <v>93</v>
      </c>
      <c r="R42" s="54"/>
      <c r="S42" s="7">
        <f>SUM(T42+Y42)</f>
        <v>517</v>
      </c>
      <c r="T42" s="8">
        <v>133</v>
      </c>
      <c r="U42" s="8">
        <v>1</v>
      </c>
      <c r="V42" s="8">
        <v>69</v>
      </c>
      <c r="W42" s="14">
        <v>61</v>
      </c>
      <c r="X42" s="13" t="s">
        <v>113</v>
      </c>
      <c r="Y42" s="8">
        <v>384</v>
      </c>
      <c r="Z42" s="8">
        <v>11</v>
      </c>
      <c r="AA42" s="8">
        <v>8</v>
      </c>
      <c r="AB42" s="14">
        <v>354</v>
      </c>
      <c r="AC42" s="14">
        <v>6</v>
      </c>
    </row>
    <row r="43" spans="1:29" ht="12.75" customHeight="1">
      <c r="A43" s="50"/>
      <c r="B43" s="53" t="s">
        <v>39</v>
      </c>
      <c r="C43" s="54"/>
      <c r="D43" s="7">
        <f>SUM(E43+J43)</f>
        <v>6281</v>
      </c>
      <c r="E43" s="8">
        <v>3004</v>
      </c>
      <c r="F43" s="8">
        <v>453</v>
      </c>
      <c r="G43" s="8">
        <v>2372</v>
      </c>
      <c r="H43" s="14">
        <v>13</v>
      </c>
      <c r="I43" s="15">
        <v>155</v>
      </c>
      <c r="J43" s="8">
        <v>3277</v>
      </c>
      <c r="K43" s="8">
        <v>384</v>
      </c>
      <c r="L43" s="8">
        <v>2496</v>
      </c>
      <c r="M43" s="14">
        <v>77</v>
      </c>
      <c r="N43" s="14">
        <v>312</v>
      </c>
      <c r="O43" s="14"/>
      <c r="P43" s="50"/>
      <c r="Q43" s="53" t="s">
        <v>94</v>
      </c>
      <c r="R43" s="54"/>
      <c r="S43" s="7">
        <f>SUM(T43+Y43)</f>
        <v>400</v>
      </c>
      <c r="T43" s="8">
        <v>95</v>
      </c>
      <c r="U43" s="8">
        <v>2</v>
      </c>
      <c r="V43" s="8">
        <v>47</v>
      </c>
      <c r="W43" s="14">
        <v>45</v>
      </c>
      <c r="X43" s="13">
        <v>1</v>
      </c>
      <c r="Y43" s="8">
        <v>305</v>
      </c>
      <c r="Z43" s="8">
        <v>7</v>
      </c>
      <c r="AA43" s="8">
        <v>12</v>
      </c>
      <c r="AB43" s="14">
        <v>275</v>
      </c>
      <c r="AC43" s="14">
        <v>7</v>
      </c>
    </row>
    <row r="44" spans="1:29" ht="12.75" customHeight="1">
      <c r="A44" s="50"/>
      <c r="B44" s="53" t="s">
        <v>40</v>
      </c>
      <c r="C44" s="54"/>
      <c r="D44" s="7">
        <f>SUM(E44+J44)</f>
        <v>6496</v>
      </c>
      <c r="E44" s="8">
        <v>3107</v>
      </c>
      <c r="F44" s="8">
        <v>435</v>
      </c>
      <c r="G44" s="8">
        <v>2466</v>
      </c>
      <c r="H44" s="14">
        <v>23</v>
      </c>
      <c r="I44" s="15">
        <v>161</v>
      </c>
      <c r="J44" s="8">
        <v>3389</v>
      </c>
      <c r="K44" s="8">
        <v>399</v>
      </c>
      <c r="L44" s="8">
        <v>2557</v>
      </c>
      <c r="M44" s="14">
        <v>80</v>
      </c>
      <c r="N44" s="14">
        <v>337</v>
      </c>
      <c r="O44" s="14"/>
      <c r="P44" s="50"/>
      <c r="Q44" s="53" t="s">
        <v>95</v>
      </c>
      <c r="R44" s="54"/>
      <c r="S44" s="7">
        <f>SUM(T44+Y44)</f>
        <v>301</v>
      </c>
      <c r="T44" s="8">
        <v>72</v>
      </c>
      <c r="U44" s="11">
        <v>1</v>
      </c>
      <c r="V44" s="8">
        <v>41</v>
      </c>
      <c r="W44" s="14">
        <v>29</v>
      </c>
      <c r="X44" s="13" t="s">
        <v>113</v>
      </c>
      <c r="Y44" s="8">
        <v>229</v>
      </c>
      <c r="Z44" s="8">
        <v>4</v>
      </c>
      <c r="AA44" s="8">
        <v>4</v>
      </c>
      <c r="AB44" s="14">
        <v>213</v>
      </c>
      <c r="AC44" s="14">
        <v>3</v>
      </c>
    </row>
    <row r="45" spans="1:29" ht="12.75" customHeight="1">
      <c r="A45" s="50"/>
      <c r="B45" s="53" t="s">
        <v>41</v>
      </c>
      <c r="C45" s="54"/>
      <c r="D45" s="7">
        <f>SUM(E45+J45)</f>
        <v>6929</v>
      </c>
      <c r="E45" s="8">
        <v>3352</v>
      </c>
      <c r="F45" s="8">
        <v>435</v>
      </c>
      <c r="G45" s="8">
        <v>2701</v>
      </c>
      <c r="H45" s="14">
        <v>29</v>
      </c>
      <c r="I45" s="15">
        <v>173</v>
      </c>
      <c r="J45" s="8">
        <v>3577</v>
      </c>
      <c r="K45" s="8">
        <v>384</v>
      </c>
      <c r="L45" s="8">
        <v>2710</v>
      </c>
      <c r="M45" s="14">
        <v>102</v>
      </c>
      <c r="N45" s="14">
        <v>370</v>
      </c>
      <c r="O45" s="14"/>
      <c r="P45" s="50"/>
      <c r="Q45" s="53" t="s">
        <v>96</v>
      </c>
      <c r="R45" s="54"/>
      <c r="S45" s="7">
        <f>SUM(T45+Y45)</f>
        <v>187</v>
      </c>
      <c r="T45" s="7">
        <v>50</v>
      </c>
      <c r="U45" s="10" t="s">
        <v>113</v>
      </c>
      <c r="V45" s="7">
        <v>21</v>
      </c>
      <c r="W45" s="7">
        <v>26</v>
      </c>
      <c r="X45" s="7">
        <v>1</v>
      </c>
      <c r="Y45" s="7">
        <v>137</v>
      </c>
      <c r="Z45" s="7">
        <v>2</v>
      </c>
      <c r="AA45" s="7">
        <v>1</v>
      </c>
      <c r="AB45" s="7">
        <v>132</v>
      </c>
      <c r="AC45" s="7">
        <v>1</v>
      </c>
    </row>
    <row r="46" spans="1:29" ht="12.75" customHeight="1">
      <c r="A46" s="50"/>
      <c r="B46" s="53" t="s">
        <v>42</v>
      </c>
      <c r="C46" s="54"/>
      <c r="D46" s="7">
        <f>SUM(E46+J46)</f>
        <v>7461</v>
      </c>
      <c r="E46" s="8">
        <v>3585</v>
      </c>
      <c r="F46" s="8">
        <v>501</v>
      </c>
      <c r="G46" s="8">
        <v>2844</v>
      </c>
      <c r="H46" s="14">
        <v>25</v>
      </c>
      <c r="I46" s="15">
        <v>200</v>
      </c>
      <c r="J46" s="8">
        <v>3876</v>
      </c>
      <c r="K46" s="8">
        <v>397</v>
      </c>
      <c r="L46" s="8">
        <v>2902</v>
      </c>
      <c r="M46" s="14">
        <v>112</v>
      </c>
      <c r="N46" s="14">
        <v>450</v>
      </c>
      <c r="O46" s="14"/>
      <c r="P46" s="50"/>
      <c r="Q46" s="51" t="s">
        <v>97</v>
      </c>
      <c r="R46" s="54"/>
      <c r="S46" s="7">
        <f aca="true" t="shared" si="15" ref="S46:AC46">SUM(S47:S51)</f>
        <v>472</v>
      </c>
      <c r="T46" s="7">
        <f t="shared" si="15"/>
        <v>95</v>
      </c>
      <c r="U46" s="7">
        <f t="shared" si="15"/>
        <v>2</v>
      </c>
      <c r="V46" s="7">
        <f t="shared" si="15"/>
        <v>29</v>
      </c>
      <c r="W46" s="7">
        <f t="shared" si="15"/>
        <v>57</v>
      </c>
      <c r="X46" s="7">
        <f t="shared" si="15"/>
        <v>1</v>
      </c>
      <c r="Y46" s="7">
        <f t="shared" si="15"/>
        <v>377</v>
      </c>
      <c r="Z46" s="7">
        <f t="shared" si="15"/>
        <v>6</v>
      </c>
      <c r="AA46" s="7">
        <f t="shared" si="15"/>
        <v>2</v>
      </c>
      <c r="AB46" s="7">
        <f t="shared" si="15"/>
        <v>364</v>
      </c>
      <c r="AC46" s="7">
        <f t="shared" si="15"/>
        <v>2</v>
      </c>
    </row>
    <row r="47" spans="1:29" ht="12.75" customHeight="1">
      <c r="A47" s="50"/>
      <c r="B47" s="51" t="s">
        <v>43</v>
      </c>
      <c r="C47" s="54"/>
      <c r="D47" s="7">
        <f aca="true" t="shared" si="16" ref="D47:N47">SUM(D48:D52)</f>
        <v>34285</v>
      </c>
      <c r="E47" s="7">
        <f t="shared" si="16"/>
        <v>16486</v>
      </c>
      <c r="F47" s="7">
        <f t="shared" si="16"/>
        <v>1497</v>
      </c>
      <c r="G47" s="7">
        <f t="shared" si="16"/>
        <v>13708</v>
      </c>
      <c r="H47" s="7">
        <f t="shared" si="16"/>
        <v>195</v>
      </c>
      <c r="I47" s="7">
        <f t="shared" si="16"/>
        <v>966</v>
      </c>
      <c r="J47" s="7">
        <f t="shared" si="16"/>
        <v>17799</v>
      </c>
      <c r="K47" s="7">
        <f t="shared" si="16"/>
        <v>1631</v>
      </c>
      <c r="L47" s="7">
        <f t="shared" si="16"/>
        <v>13423</v>
      </c>
      <c r="M47" s="7">
        <f t="shared" si="16"/>
        <v>820</v>
      </c>
      <c r="N47" s="7">
        <f t="shared" si="16"/>
        <v>1873</v>
      </c>
      <c r="O47" s="14"/>
      <c r="P47" s="50"/>
      <c r="Q47" s="53" t="s">
        <v>98</v>
      </c>
      <c r="R47" s="54"/>
      <c r="S47" s="7">
        <v>167</v>
      </c>
      <c r="T47" s="8">
        <v>43</v>
      </c>
      <c r="U47" s="11">
        <v>1</v>
      </c>
      <c r="V47" s="8">
        <v>14</v>
      </c>
      <c r="W47" s="14">
        <v>26</v>
      </c>
      <c r="X47" s="13">
        <v>1</v>
      </c>
      <c r="Y47" s="8">
        <v>124</v>
      </c>
      <c r="Z47" s="8">
        <v>1</v>
      </c>
      <c r="AA47" s="11" t="s">
        <v>113</v>
      </c>
      <c r="AB47" s="14">
        <v>121</v>
      </c>
      <c r="AC47" s="14">
        <v>1</v>
      </c>
    </row>
    <row r="48" spans="1:29" ht="12.75" customHeight="1">
      <c r="A48" s="50"/>
      <c r="B48" s="53" t="s">
        <v>44</v>
      </c>
      <c r="C48" s="54"/>
      <c r="D48" s="7">
        <f>SUM(E48+J48)</f>
        <v>7701</v>
      </c>
      <c r="E48" s="8">
        <v>3742</v>
      </c>
      <c r="F48" s="8">
        <v>420</v>
      </c>
      <c r="G48" s="8">
        <v>3019</v>
      </c>
      <c r="H48" s="14">
        <v>35</v>
      </c>
      <c r="I48" s="15">
        <v>240</v>
      </c>
      <c r="J48" s="8">
        <v>3959</v>
      </c>
      <c r="K48" s="8">
        <v>380</v>
      </c>
      <c r="L48" s="8">
        <v>2999</v>
      </c>
      <c r="M48" s="14">
        <v>141</v>
      </c>
      <c r="N48" s="14">
        <v>425</v>
      </c>
      <c r="O48" s="14"/>
      <c r="P48" s="50"/>
      <c r="Q48" s="53" t="s">
        <v>99</v>
      </c>
      <c r="R48" s="54"/>
      <c r="S48" s="7">
        <f>SUM(T48+Y48)</f>
        <v>132</v>
      </c>
      <c r="T48" s="8">
        <v>23</v>
      </c>
      <c r="U48" s="11" t="s">
        <v>113</v>
      </c>
      <c r="V48" s="8">
        <v>6</v>
      </c>
      <c r="W48" s="14">
        <v>13</v>
      </c>
      <c r="X48" s="13" t="s">
        <v>113</v>
      </c>
      <c r="Y48" s="8">
        <v>109</v>
      </c>
      <c r="Z48" s="11">
        <v>3</v>
      </c>
      <c r="AA48" s="11">
        <v>1</v>
      </c>
      <c r="AB48" s="14">
        <v>102</v>
      </c>
      <c r="AC48" s="14">
        <v>1</v>
      </c>
    </row>
    <row r="49" spans="1:29" ht="12.75" customHeight="1">
      <c r="A49" s="50"/>
      <c r="B49" s="53" t="s">
        <v>45</v>
      </c>
      <c r="C49" s="54"/>
      <c r="D49" s="7">
        <f>SUM(E49+J49)</f>
        <v>8069</v>
      </c>
      <c r="E49" s="8">
        <v>3889</v>
      </c>
      <c r="F49" s="8">
        <v>384</v>
      </c>
      <c r="G49" s="8">
        <v>3224</v>
      </c>
      <c r="H49" s="14">
        <v>43</v>
      </c>
      <c r="I49" s="15">
        <v>214</v>
      </c>
      <c r="J49" s="8">
        <v>4180</v>
      </c>
      <c r="K49" s="8">
        <v>405</v>
      </c>
      <c r="L49" s="8">
        <v>3141</v>
      </c>
      <c r="M49" s="14">
        <v>183</v>
      </c>
      <c r="N49" s="14">
        <v>441</v>
      </c>
      <c r="O49" s="14"/>
      <c r="P49" s="50"/>
      <c r="Q49" s="53" t="s">
        <v>100</v>
      </c>
      <c r="R49" s="54"/>
      <c r="S49" s="7">
        <f>SUM(T49+Y49)</f>
        <v>66</v>
      </c>
      <c r="T49" s="8">
        <v>11</v>
      </c>
      <c r="U49" s="11" t="s">
        <v>113</v>
      </c>
      <c r="V49" s="8">
        <v>4</v>
      </c>
      <c r="W49" s="14">
        <v>6</v>
      </c>
      <c r="X49" s="13" t="s">
        <v>113</v>
      </c>
      <c r="Y49" s="8">
        <v>55</v>
      </c>
      <c r="Z49" s="8">
        <v>1</v>
      </c>
      <c r="AA49" s="11" t="s">
        <v>113</v>
      </c>
      <c r="AB49" s="14">
        <v>54</v>
      </c>
      <c r="AC49" s="12" t="s">
        <v>113</v>
      </c>
    </row>
    <row r="50" spans="1:29" ht="12.75" customHeight="1">
      <c r="A50" s="50"/>
      <c r="B50" s="53" t="s">
        <v>46</v>
      </c>
      <c r="C50" s="54"/>
      <c r="D50" s="7">
        <f>SUM(E50+J50)</f>
        <v>7408</v>
      </c>
      <c r="E50" s="8">
        <v>3555</v>
      </c>
      <c r="F50" s="8">
        <v>298</v>
      </c>
      <c r="G50" s="8">
        <v>2961</v>
      </c>
      <c r="H50" s="14">
        <v>41</v>
      </c>
      <c r="I50" s="15">
        <v>219</v>
      </c>
      <c r="J50" s="8">
        <v>3853</v>
      </c>
      <c r="K50" s="8">
        <v>362</v>
      </c>
      <c r="L50" s="8">
        <v>2888</v>
      </c>
      <c r="M50" s="14">
        <v>178</v>
      </c>
      <c r="N50" s="14">
        <v>414</v>
      </c>
      <c r="O50" s="14"/>
      <c r="P50" s="50"/>
      <c r="Q50" s="53" t="s">
        <v>101</v>
      </c>
      <c r="R50" s="54"/>
      <c r="S50" s="7">
        <f>SUM(T50+Y50)</f>
        <v>59</v>
      </c>
      <c r="T50" s="8">
        <v>13</v>
      </c>
      <c r="U50" s="11" t="s">
        <v>113</v>
      </c>
      <c r="V50" s="8">
        <v>5</v>
      </c>
      <c r="W50" s="14">
        <v>8</v>
      </c>
      <c r="X50" s="13" t="s">
        <v>113</v>
      </c>
      <c r="Y50" s="8">
        <v>46</v>
      </c>
      <c r="Z50" s="11">
        <v>1</v>
      </c>
      <c r="AA50" s="11" t="s">
        <v>113</v>
      </c>
      <c r="AB50" s="14">
        <v>45</v>
      </c>
      <c r="AC50" s="12" t="s">
        <v>113</v>
      </c>
    </row>
    <row r="51" spans="1:29" ht="12.75" customHeight="1">
      <c r="A51" s="50"/>
      <c r="B51" s="53" t="s">
        <v>47</v>
      </c>
      <c r="C51" s="54"/>
      <c r="D51" s="7">
        <f>SUM(E51+J51)</f>
        <v>6833</v>
      </c>
      <c r="E51" s="8">
        <v>3263</v>
      </c>
      <c r="F51" s="8">
        <v>236</v>
      </c>
      <c r="G51" s="8">
        <v>2777</v>
      </c>
      <c r="H51" s="14">
        <v>44</v>
      </c>
      <c r="I51" s="15">
        <v>187</v>
      </c>
      <c r="J51" s="8">
        <v>3570</v>
      </c>
      <c r="K51" s="8">
        <v>288</v>
      </c>
      <c r="L51" s="8">
        <v>2694</v>
      </c>
      <c r="M51" s="14">
        <v>196</v>
      </c>
      <c r="N51" s="14">
        <v>380</v>
      </c>
      <c r="O51" s="14"/>
      <c r="P51" s="50"/>
      <c r="Q51" s="53" t="s">
        <v>102</v>
      </c>
      <c r="R51" s="54"/>
      <c r="S51" s="7">
        <v>48</v>
      </c>
      <c r="T51" s="8">
        <v>5</v>
      </c>
      <c r="U51" s="11">
        <v>1</v>
      </c>
      <c r="V51" s="11" t="s">
        <v>113</v>
      </c>
      <c r="W51" s="14">
        <v>4</v>
      </c>
      <c r="X51" s="13" t="s">
        <v>113</v>
      </c>
      <c r="Y51" s="8">
        <v>43</v>
      </c>
      <c r="Z51" s="11" t="s">
        <v>113</v>
      </c>
      <c r="AA51" s="11">
        <v>1</v>
      </c>
      <c r="AB51" s="14">
        <v>42</v>
      </c>
      <c r="AC51" s="12" t="s">
        <v>113</v>
      </c>
    </row>
    <row r="52" spans="1:29" ht="12.75" customHeight="1">
      <c r="A52" s="50"/>
      <c r="B52" s="53" t="s">
        <v>48</v>
      </c>
      <c r="C52" s="54"/>
      <c r="D52" s="7">
        <f>SUM(E52+J52)</f>
        <v>4274</v>
      </c>
      <c r="E52" s="8">
        <v>2037</v>
      </c>
      <c r="F52" s="8">
        <v>159</v>
      </c>
      <c r="G52" s="8">
        <v>1727</v>
      </c>
      <c r="H52" s="14">
        <v>32</v>
      </c>
      <c r="I52" s="15">
        <v>106</v>
      </c>
      <c r="J52" s="8">
        <v>2237</v>
      </c>
      <c r="K52" s="8">
        <v>196</v>
      </c>
      <c r="L52" s="8">
        <v>1701</v>
      </c>
      <c r="M52" s="14">
        <v>122</v>
      </c>
      <c r="N52" s="14">
        <v>213</v>
      </c>
      <c r="O52" s="14"/>
      <c r="P52" s="50"/>
      <c r="Q52" s="50" t="s">
        <v>115</v>
      </c>
      <c r="R52" s="54"/>
      <c r="S52" s="7">
        <v>50</v>
      </c>
      <c r="T52" s="8">
        <v>4</v>
      </c>
      <c r="U52" s="11" t="s">
        <v>113</v>
      </c>
      <c r="V52" s="8">
        <v>1</v>
      </c>
      <c r="W52" s="14">
        <v>3</v>
      </c>
      <c r="X52" s="13" t="s">
        <v>113</v>
      </c>
      <c r="Y52" s="8">
        <v>46</v>
      </c>
      <c r="Z52" s="11">
        <v>1</v>
      </c>
      <c r="AA52" s="11" t="s">
        <v>113</v>
      </c>
      <c r="AB52" s="14">
        <v>44</v>
      </c>
      <c r="AC52" s="12">
        <v>1</v>
      </c>
    </row>
    <row r="53" spans="1:29" ht="12.75" customHeight="1">
      <c r="A53" s="50"/>
      <c r="B53" s="51" t="s">
        <v>49</v>
      </c>
      <c r="C53" s="54"/>
      <c r="D53" s="7">
        <f aca="true" t="shared" si="17" ref="D53:N53">SUM(D54:D58)</f>
        <v>26129</v>
      </c>
      <c r="E53" s="7">
        <f t="shared" si="17"/>
        <v>11975</v>
      </c>
      <c r="F53" s="7">
        <f t="shared" si="17"/>
        <v>672</v>
      </c>
      <c r="G53" s="7">
        <f t="shared" si="17"/>
        <v>10292</v>
      </c>
      <c r="H53" s="7">
        <f t="shared" si="17"/>
        <v>270</v>
      </c>
      <c r="I53" s="7">
        <f t="shared" si="17"/>
        <v>671</v>
      </c>
      <c r="J53" s="7">
        <f t="shared" si="17"/>
        <v>14154</v>
      </c>
      <c r="K53" s="7">
        <f t="shared" si="17"/>
        <v>1035</v>
      </c>
      <c r="L53" s="7">
        <f t="shared" si="17"/>
        <v>10478</v>
      </c>
      <c r="M53" s="7">
        <f t="shared" si="17"/>
        <v>1309</v>
      </c>
      <c r="N53" s="7">
        <f t="shared" si="17"/>
        <v>1280</v>
      </c>
      <c r="O53" s="14"/>
      <c r="P53" s="50"/>
      <c r="Q53" s="50"/>
      <c r="R53" s="54"/>
      <c r="S53" s="7"/>
      <c r="T53" s="8"/>
      <c r="U53" s="8"/>
      <c r="V53" s="8"/>
      <c r="W53" s="14"/>
      <c r="X53" s="13"/>
      <c r="Y53" s="8"/>
      <c r="Z53" s="11"/>
      <c r="AA53" s="8"/>
      <c r="AB53" s="14"/>
      <c r="AC53" s="12"/>
    </row>
    <row r="54" spans="1:29" ht="12.75" customHeight="1">
      <c r="A54" s="50"/>
      <c r="B54" s="53" t="s">
        <v>50</v>
      </c>
      <c r="C54" s="54"/>
      <c r="D54" s="7">
        <f>SUM(E54+J54)</f>
        <v>4539</v>
      </c>
      <c r="E54" s="8">
        <v>2214</v>
      </c>
      <c r="F54" s="8">
        <v>144</v>
      </c>
      <c r="G54" s="8">
        <v>1903</v>
      </c>
      <c r="H54" s="14">
        <v>34</v>
      </c>
      <c r="I54" s="15">
        <v>124</v>
      </c>
      <c r="J54" s="8">
        <v>2325</v>
      </c>
      <c r="K54" s="8">
        <v>185</v>
      </c>
      <c r="L54" s="8">
        <v>1783</v>
      </c>
      <c r="M54" s="14">
        <v>151</v>
      </c>
      <c r="N54" s="14">
        <v>202</v>
      </c>
      <c r="O54" s="14"/>
      <c r="P54" s="62" t="s">
        <v>116</v>
      </c>
      <c r="Q54" s="62"/>
      <c r="R54" s="63"/>
      <c r="S54" s="10"/>
      <c r="T54" s="11"/>
      <c r="U54" s="11"/>
      <c r="V54" s="11"/>
      <c r="W54" s="12"/>
      <c r="X54" s="13"/>
      <c r="Y54" s="11"/>
      <c r="Z54" s="11"/>
      <c r="AA54" s="11"/>
      <c r="AB54" s="12"/>
      <c r="AC54" s="12"/>
    </row>
    <row r="55" spans="1:29" ht="12.75" customHeight="1">
      <c r="A55" s="50"/>
      <c r="B55" s="53" t="s">
        <v>51</v>
      </c>
      <c r="C55" s="54"/>
      <c r="D55" s="7">
        <f>SUM(E55+J55)</f>
        <v>5470</v>
      </c>
      <c r="E55" s="8">
        <v>2571</v>
      </c>
      <c r="F55" s="8">
        <v>156</v>
      </c>
      <c r="G55" s="8">
        <v>2183</v>
      </c>
      <c r="H55" s="14">
        <v>61</v>
      </c>
      <c r="I55" s="15">
        <v>159</v>
      </c>
      <c r="J55" s="8">
        <v>2899</v>
      </c>
      <c r="K55" s="8">
        <v>230</v>
      </c>
      <c r="L55" s="8">
        <v>2147</v>
      </c>
      <c r="M55" s="14">
        <v>229</v>
      </c>
      <c r="N55" s="14">
        <v>281</v>
      </c>
      <c r="O55" s="14"/>
      <c r="P55" s="64"/>
      <c r="Q55" s="62" t="s">
        <v>117</v>
      </c>
      <c r="R55" s="65"/>
      <c r="S55" s="8">
        <f>SUM(S10,S16,S22,S28,S34,S40,S46,S52)</f>
        <v>80480</v>
      </c>
      <c r="T55" s="8">
        <f>SUM(T10,T16,T22,T28,T34,T40,T46,T52)</f>
        <v>32019</v>
      </c>
      <c r="U55" s="8">
        <f aca="true" t="shared" si="18" ref="U55:AC55">SUM(U10,U16,U22,U28,U34,U40,U46,U52)</f>
        <v>606</v>
      </c>
      <c r="V55" s="8">
        <f t="shared" si="18"/>
        <v>26641</v>
      </c>
      <c r="W55" s="8">
        <f t="shared" si="18"/>
        <v>3609</v>
      </c>
      <c r="X55" s="8">
        <f t="shared" si="18"/>
        <v>839</v>
      </c>
      <c r="Y55" s="8">
        <f t="shared" si="18"/>
        <v>48461</v>
      </c>
      <c r="Z55" s="8">
        <f t="shared" si="18"/>
        <v>2235</v>
      </c>
      <c r="AA55" s="8">
        <f t="shared" si="18"/>
        <v>20579</v>
      </c>
      <c r="AB55" s="8">
        <f t="shared" si="18"/>
        <v>23272</v>
      </c>
      <c r="AC55" s="8">
        <f t="shared" si="18"/>
        <v>2062</v>
      </c>
    </row>
    <row r="56" spans="1:29" ht="12.75" customHeight="1">
      <c r="A56" s="50"/>
      <c r="B56" s="53" t="s">
        <v>52</v>
      </c>
      <c r="C56" s="54"/>
      <c r="D56" s="7">
        <f>SUM(E56+J56)</f>
        <v>4969</v>
      </c>
      <c r="E56" s="8">
        <v>2253</v>
      </c>
      <c r="F56" s="8">
        <v>115</v>
      </c>
      <c r="G56" s="8">
        <v>1932</v>
      </c>
      <c r="H56" s="14">
        <v>58</v>
      </c>
      <c r="I56" s="15">
        <v>136</v>
      </c>
      <c r="J56" s="8">
        <v>2716</v>
      </c>
      <c r="K56" s="8">
        <v>206</v>
      </c>
      <c r="L56" s="8">
        <v>1961</v>
      </c>
      <c r="M56" s="14">
        <v>278</v>
      </c>
      <c r="N56" s="14">
        <v>260</v>
      </c>
      <c r="O56" s="14"/>
      <c r="P56" s="66"/>
      <c r="Q56" s="62" t="s">
        <v>118</v>
      </c>
      <c r="R56" s="65"/>
      <c r="S56" s="8">
        <f>SUM(S10,S16)</f>
        <v>46847</v>
      </c>
      <c r="T56" s="8">
        <f>SUM(T10,T16)</f>
        <v>20287</v>
      </c>
      <c r="U56" s="8">
        <f aca="true" t="shared" si="19" ref="U56:AC56">SUM(U10,U16)</f>
        <v>480</v>
      </c>
      <c r="V56" s="8">
        <f t="shared" si="19"/>
        <v>17545</v>
      </c>
      <c r="W56" s="8">
        <f t="shared" si="19"/>
        <v>1445</v>
      </c>
      <c r="X56" s="8">
        <f t="shared" si="19"/>
        <v>648</v>
      </c>
      <c r="Y56" s="8">
        <f t="shared" si="19"/>
        <v>26560</v>
      </c>
      <c r="Z56" s="8">
        <f t="shared" si="19"/>
        <v>1436</v>
      </c>
      <c r="AA56" s="8">
        <f t="shared" si="19"/>
        <v>15470</v>
      </c>
      <c r="AB56" s="8">
        <f t="shared" si="19"/>
        <v>8192</v>
      </c>
      <c r="AC56" s="8">
        <f t="shared" si="19"/>
        <v>1325</v>
      </c>
    </row>
    <row r="57" spans="1:29" ht="12.75" customHeight="1">
      <c r="A57" s="50"/>
      <c r="B57" s="53" t="s">
        <v>53</v>
      </c>
      <c r="C57" s="54"/>
      <c r="D57" s="7">
        <f>SUM(E57+J57)</f>
        <v>5517</v>
      </c>
      <c r="E57" s="8">
        <v>2465</v>
      </c>
      <c r="F57" s="8">
        <v>140</v>
      </c>
      <c r="G57" s="8">
        <v>2125</v>
      </c>
      <c r="H57" s="14">
        <v>63</v>
      </c>
      <c r="I57" s="15">
        <v>120</v>
      </c>
      <c r="J57" s="8">
        <v>3052</v>
      </c>
      <c r="K57" s="8">
        <v>219</v>
      </c>
      <c r="L57" s="8">
        <v>2236</v>
      </c>
      <c r="M57" s="14">
        <v>306</v>
      </c>
      <c r="N57" s="14">
        <v>278</v>
      </c>
      <c r="O57" s="14"/>
      <c r="P57" s="67"/>
      <c r="Q57" s="62" t="s">
        <v>119</v>
      </c>
      <c r="R57" s="68"/>
      <c r="S57" s="8">
        <f>SUM(S22,S28,S34,S40,S46,S52)</f>
        <v>33633</v>
      </c>
      <c r="T57" s="8">
        <f>SUM(T22,T28,T34,T40,T46,T52)</f>
        <v>11732</v>
      </c>
      <c r="U57" s="8">
        <f aca="true" t="shared" si="20" ref="U57:AC57">SUM(U22,U28,U34,U40,U46,U52)</f>
        <v>126</v>
      </c>
      <c r="V57" s="8">
        <f t="shared" si="20"/>
        <v>9096</v>
      </c>
      <c r="W57" s="8">
        <f t="shared" si="20"/>
        <v>2164</v>
      </c>
      <c r="X57" s="8">
        <f t="shared" si="20"/>
        <v>191</v>
      </c>
      <c r="Y57" s="8">
        <f t="shared" si="20"/>
        <v>21901</v>
      </c>
      <c r="Z57" s="8">
        <f t="shared" si="20"/>
        <v>799</v>
      </c>
      <c r="AA57" s="8">
        <f t="shared" si="20"/>
        <v>5109</v>
      </c>
      <c r="AB57" s="8">
        <f t="shared" si="20"/>
        <v>15080</v>
      </c>
      <c r="AC57" s="8">
        <f t="shared" si="20"/>
        <v>737</v>
      </c>
    </row>
    <row r="58" spans="1:29" ht="12.75" customHeight="1">
      <c r="A58" s="55"/>
      <c r="B58" s="56" t="s">
        <v>54</v>
      </c>
      <c r="C58" s="57"/>
      <c r="D58" s="16">
        <f>SUM(E58+J58)</f>
        <v>5634</v>
      </c>
      <c r="E58" s="17">
        <v>2472</v>
      </c>
      <c r="F58" s="17">
        <v>117</v>
      </c>
      <c r="G58" s="17">
        <v>2149</v>
      </c>
      <c r="H58" s="18">
        <v>54</v>
      </c>
      <c r="I58" s="19">
        <v>132</v>
      </c>
      <c r="J58" s="17">
        <v>3162</v>
      </c>
      <c r="K58" s="17">
        <v>195</v>
      </c>
      <c r="L58" s="17">
        <v>2351</v>
      </c>
      <c r="M58" s="18">
        <v>345</v>
      </c>
      <c r="N58" s="18">
        <v>259</v>
      </c>
      <c r="O58" s="14"/>
      <c r="P58" s="69"/>
      <c r="Q58" s="69"/>
      <c r="R58" s="69"/>
      <c r="S58" s="24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ht="12.75" customHeight="1">
      <c r="A59" s="9"/>
      <c r="B59" s="9" t="s">
        <v>114</v>
      </c>
      <c r="C59" s="9"/>
      <c r="D59" s="20"/>
      <c r="E59" s="11"/>
      <c r="F59" s="11"/>
      <c r="G59" s="11"/>
      <c r="H59" s="12"/>
      <c r="I59" s="13"/>
      <c r="J59" s="11"/>
      <c r="K59" s="11"/>
      <c r="L59" s="11"/>
      <c r="M59" s="12"/>
      <c r="N59" s="12"/>
      <c r="O59" s="12"/>
      <c r="P59" s="27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ht="13.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ht="36" customHeight="1"/>
    <row r="113" ht="7.5" customHeight="1"/>
    <row r="114" ht="18" customHeight="1"/>
    <row r="115" ht="18" customHeight="1"/>
    <row r="116" ht="18" customHeight="1"/>
    <row r="117" ht="18" customHeight="1"/>
  </sheetData>
  <mergeCells count="15">
    <mergeCell ref="Q57:R57"/>
    <mergeCell ref="Q56:R56"/>
    <mergeCell ref="Q55:R55"/>
    <mergeCell ref="A2:C3"/>
    <mergeCell ref="D2:D3"/>
    <mergeCell ref="P2:R3"/>
    <mergeCell ref="A4:C4"/>
    <mergeCell ref="E2:I2"/>
    <mergeCell ref="J2:N2"/>
    <mergeCell ref="P54:Q54"/>
    <mergeCell ref="A1:O1"/>
    <mergeCell ref="P1:AC1"/>
    <mergeCell ref="S2:S3"/>
    <mergeCell ref="T2:X2"/>
    <mergeCell ref="Y2:AC2"/>
  </mergeCells>
  <printOptions/>
  <pageMargins left="0.1968503937007874" right="0.1968503937007874" top="0.1968503937007874" bottom="0.1968503937007874" header="0.4330708661417323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 </cp:lastModifiedBy>
  <cp:lastPrinted>2005-11-07T07:09:29Z</cp:lastPrinted>
  <dcterms:created xsi:type="dcterms:W3CDTF">2001-11-22T10:36:39Z</dcterms:created>
  <dcterms:modified xsi:type="dcterms:W3CDTF">2005-11-07T07:10:42Z</dcterms:modified>
  <cp:category/>
  <cp:version/>
  <cp:contentType/>
  <cp:contentStatus/>
</cp:coreProperties>
</file>