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C00342\share\統計課　【新フォルダー】\01資料\01刊行物\03統計年鑑\02　統計年鑑資料照会伺\29年版\★HPアップ用\02　統計表\"/>
    </mc:Choice>
  </mc:AlternateContent>
  <bookViews>
    <workbookView xWindow="0" yWindow="0" windowWidth="19200" windowHeight="11070" tabRatio="768"/>
  </bookViews>
  <sheets>
    <sheet name="人口の推移（Ⅰ）" sheetId="1" r:id="rId1"/>
    <sheet name="人口の推移（Ⅱ）" sheetId="2" r:id="rId2"/>
    <sheet name="人口の推移（Ⅲ）" sheetId="3" r:id="rId3"/>
    <sheet name="国調に基づく年齢別、男女別人口" sheetId="4" r:id="rId4"/>
    <sheet name="都市計画の地域区分…" sheetId="24" r:id="rId5"/>
    <sheet name="住基に基づく年齢別・男女別人口" sheetId="5" r:id="rId6"/>
    <sheet name="婚姻・離婚数" sheetId="27" r:id="rId7"/>
    <sheet name="外国人人口" sheetId="28" r:id="rId8"/>
    <sheet name="流入、流出人口" sheetId="29" r:id="rId9"/>
    <sheet name="人口異動（Ⅰ）その１" sheetId="12" r:id="rId10"/>
    <sheet name="人口異動（Ⅰ）その２" sheetId="11" r:id="rId11"/>
    <sheet name="人口異動（Ⅱ）" sheetId="30" r:id="rId12"/>
    <sheet name="人口異動（Ⅲ）" sheetId="31" r:id="rId13"/>
    <sheet name="住基町別Ｈ29" sheetId="33" r:id="rId14"/>
  </sheets>
  <definedNames>
    <definedName name="_xlnm.Print_Area" localSheetId="2">'人口の推移（Ⅲ）'!$A$1:$K$68</definedName>
  </definedNames>
  <calcPr calcId="152511"/>
</workbook>
</file>

<file path=xl/calcChain.xml><?xml version="1.0" encoding="utf-8"?>
<calcChain xmlns="http://schemas.openxmlformats.org/spreadsheetml/2006/main">
  <c r="K62" i="3" l="1"/>
  <c r="J62" i="3" l="1"/>
  <c r="I62" i="3"/>
  <c r="H62" i="3"/>
  <c r="C11" i="28" l="1"/>
  <c r="D11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Q11" i="28"/>
  <c r="R11" i="28"/>
  <c r="S11" i="28"/>
  <c r="B11" i="28"/>
  <c r="K61" i="3" l="1"/>
  <c r="J60" i="3" l="1"/>
  <c r="J61" i="3" l="1"/>
  <c r="U24" i="11" l="1"/>
  <c r="U23" i="11"/>
  <c r="U22" i="11"/>
  <c r="U21" i="11"/>
  <c r="U20" i="11"/>
  <c r="U19" i="11"/>
  <c r="U18" i="11"/>
  <c r="U17" i="11"/>
  <c r="U16" i="11"/>
  <c r="U15" i="11"/>
  <c r="U14" i="11"/>
  <c r="AL11" i="11"/>
  <c r="AK11" i="11"/>
  <c r="AJ11" i="11"/>
  <c r="AI11" i="11"/>
  <c r="AH11" i="11"/>
  <c r="AG11" i="11"/>
  <c r="AF11" i="11"/>
  <c r="AE11" i="11"/>
  <c r="AD11" i="11"/>
  <c r="AC11" i="11"/>
  <c r="AB11" i="11"/>
  <c r="Z11" i="11"/>
  <c r="Y11" i="11"/>
  <c r="X11" i="11"/>
  <c r="W11" i="11"/>
  <c r="V11" i="11"/>
  <c r="B15" i="12"/>
  <c r="F15" i="12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R11" i="11"/>
  <c r="C11" i="11"/>
  <c r="B24" i="11"/>
  <c r="B22" i="11"/>
  <c r="B21" i="11"/>
  <c r="B20" i="11"/>
  <c r="B19" i="11"/>
  <c r="B18" i="11"/>
  <c r="B17" i="11"/>
  <c r="B16" i="11"/>
  <c r="B15" i="11"/>
  <c r="B14" i="11"/>
  <c r="S10" i="30" l="1"/>
  <c r="AC10" i="30"/>
  <c r="AN10" i="30"/>
  <c r="AM10" i="30"/>
  <c r="AL10" i="30"/>
  <c r="AK10" i="30"/>
  <c r="AJ10" i="30"/>
  <c r="AI10" i="30"/>
  <c r="AH10" i="30"/>
  <c r="AG10" i="30"/>
  <c r="AF10" i="30"/>
  <c r="AE10" i="30"/>
  <c r="AD10" i="30"/>
  <c r="Q10" i="30"/>
  <c r="AB12" i="30"/>
  <c r="AB13" i="30"/>
  <c r="AB14" i="30"/>
  <c r="AB15" i="30"/>
  <c r="AB16" i="30"/>
  <c r="AB18" i="30"/>
  <c r="AB19" i="30"/>
  <c r="AB20" i="30"/>
  <c r="AB21" i="30"/>
  <c r="AB22" i="30"/>
  <c r="AB24" i="30"/>
  <c r="AB25" i="30"/>
  <c r="AB26" i="30"/>
  <c r="AB27" i="30"/>
  <c r="AB28" i="30"/>
  <c r="AB30" i="30"/>
  <c r="AB31" i="30"/>
  <c r="AB32" i="30"/>
  <c r="AB33" i="30"/>
  <c r="AB34" i="30"/>
  <c r="AB36" i="30"/>
  <c r="AB37" i="30"/>
  <c r="AB38" i="30"/>
  <c r="AB39" i="30"/>
  <c r="AB40" i="30"/>
  <c r="AB42" i="30"/>
  <c r="AB43" i="30"/>
  <c r="AB44" i="30"/>
  <c r="AB45" i="30"/>
  <c r="AB46" i="30"/>
  <c r="AB48" i="30"/>
  <c r="AB49" i="30"/>
  <c r="AB50" i="30"/>
  <c r="AB51" i="30"/>
  <c r="AB52" i="30"/>
  <c r="AB54" i="30"/>
  <c r="AB55" i="30"/>
  <c r="AB56" i="30"/>
  <c r="AB57" i="30"/>
  <c r="AB58" i="30"/>
  <c r="AB60" i="30"/>
  <c r="AB61" i="30"/>
  <c r="AB62" i="30"/>
  <c r="AB63" i="30"/>
  <c r="AB64" i="30"/>
  <c r="AB66" i="30"/>
  <c r="AB67" i="30"/>
  <c r="AB68" i="30"/>
  <c r="I10" i="30"/>
  <c r="AB10" i="30" l="1"/>
  <c r="H68" i="30" l="1"/>
  <c r="H67" i="30"/>
  <c r="H66" i="30"/>
  <c r="H64" i="30"/>
  <c r="H63" i="30"/>
  <c r="H62" i="30"/>
  <c r="H61" i="30"/>
  <c r="H60" i="30"/>
  <c r="H58" i="30"/>
  <c r="H57" i="30"/>
  <c r="H56" i="30"/>
  <c r="H55" i="30"/>
  <c r="H54" i="30"/>
  <c r="H52" i="30"/>
  <c r="H51" i="30"/>
  <c r="H50" i="30"/>
  <c r="H49" i="30"/>
  <c r="H48" i="30"/>
  <c r="H46" i="30"/>
  <c r="H45" i="30"/>
  <c r="H44" i="30"/>
  <c r="H43" i="30"/>
  <c r="H42" i="30"/>
  <c r="H40" i="30"/>
  <c r="H39" i="30"/>
  <c r="H38" i="30"/>
  <c r="H37" i="30"/>
  <c r="H36" i="30"/>
  <c r="H34" i="30"/>
  <c r="H33" i="30"/>
  <c r="H32" i="30"/>
  <c r="H31" i="30"/>
  <c r="H30" i="30"/>
  <c r="H28" i="30"/>
  <c r="H27" i="30"/>
  <c r="H26" i="30"/>
  <c r="H25" i="30"/>
  <c r="H24" i="30"/>
  <c r="H22" i="30"/>
  <c r="H21" i="30"/>
  <c r="H20" i="30"/>
  <c r="H19" i="30"/>
  <c r="H18" i="30"/>
  <c r="H16" i="30"/>
  <c r="H15" i="30"/>
  <c r="H14" i="30"/>
  <c r="H13" i="30"/>
  <c r="H12" i="30"/>
  <c r="T10" i="30"/>
  <c r="R10" i="30"/>
  <c r="P10" i="30"/>
  <c r="O10" i="30"/>
  <c r="N10" i="30"/>
  <c r="M10" i="30"/>
  <c r="L10" i="30"/>
  <c r="K10" i="30"/>
  <c r="J10" i="30"/>
  <c r="J10" i="29"/>
  <c r="G11" i="27"/>
  <c r="G10" i="27"/>
  <c r="H10" i="30" l="1"/>
  <c r="K60" i="3"/>
  <c r="I61" i="3"/>
  <c r="H61" i="3"/>
  <c r="H60" i="3"/>
  <c r="L28" i="12" l="1"/>
  <c r="I28" i="12"/>
  <c r="H28" i="12"/>
  <c r="L27" i="12"/>
  <c r="I27" i="12"/>
  <c r="H27" i="12"/>
  <c r="L26" i="12"/>
  <c r="I26" i="12"/>
  <c r="H26" i="12"/>
  <c r="L25" i="12"/>
  <c r="I25" i="12"/>
  <c r="H25" i="12"/>
  <c r="L24" i="12"/>
  <c r="I24" i="12"/>
  <c r="H24" i="12"/>
  <c r="L23" i="12"/>
  <c r="I23" i="12"/>
  <c r="H23" i="12"/>
  <c r="L22" i="12"/>
  <c r="I22" i="12"/>
  <c r="H22" i="12"/>
  <c r="L21" i="12"/>
  <c r="I21" i="12"/>
  <c r="H21" i="12"/>
  <c r="L20" i="12"/>
  <c r="I20" i="12"/>
  <c r="H20" i="12"/>
  <c r="L19" i="12"/>
  <c r="I19" i="12"/>
  <c r="H19" i="12"/>
  <c r="L18" i="12"/>
  <c r="I18" i="12"/>
  <c r="H18" i="12"/>
  <c r="L17" i="12"/>
  <c r="I17" i="12"/>
  <c r="H17" i="12"/>
  <c r="N15" i="12"/>
  <c r="M15" i="12"/>
  <c r="K15" i="12"/>
  <c r="J15" i="12"/>
  <c r="G15" i="12"/>
  <c r="E15" i="12"/>
  <c r="D15" i="12"/>
  <c r="C15" i="12"/>
  <c r="O17" i="12" l="1"/>
  <c r="O27" i="12"/>
  <c r="O25" i="12"/>
  <c r="O23" i="12"/>
  <c r="O21" i="12"/>
  <c r="O19" i="12"/>
  <c r="P17" i="12"/>
  <c r="L15" i="12"/>
  <c r="O18" i="12"/>
  <c r="P18" i="12" s="1"/>
  <c r="O20" i="12"/>
  <c r="P20" i="12" s="1"/>
  <c r="O22" i="12"/>
  <c r="P22" i="12" s="1"/>
  <c r="O24" i="12"/>
  <c r="P24" i="12" s="1"/>
  <c r="O26" i="12"/>
  <c r="P26" i="12" s="1"/>
  <c r="O28" i="12"/>
  <c r="P28" i="12" s="1"/>
  <c r="I15" i="12"/>
  <c r="P19" i="12"/>
  <c r="P21" i="12"/>
  <c r="P23" i="12"/>
  <c r="P25" i="12"/>
  <c r="P27" i="12"/>
  <c r="H15" i="12"/>
  <c r="O15" i="12" l="1"/>
  <c r="P15" i="12"/>
  <c r="I60" i="3" l="1"/>
  <c r="B10" i="5" l="1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I56" i="4" l="1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I41" i="4"/>
  <c r="H41" i="4"/>
  <c r="G41" i="4"/>
  <c r="I40" i="4"/>
  <c r="H40" i="4"/>
  <c r="G40" i="4"/>
  <c r="K59" i="3"/>
  <c r="J42" i="3"/>
  <c r="J43" i="3"/>
  <c r="J44" i="3"/>
  <c r="J45" i="3"/>
  <c r="J41" i="3"/>
  <c r="J37" i="3"/>
  <c r="J59" i="3"/>
  <c r="I59" i="3"/>
  <c r="H59" i="3"/>
  <c r="H52" i="5"/>
  <c r="G57" i="4"/>
  <c r="H56" i="2"/>
  <c r="I56" i="2"/>
  <c r="J56" i="2"/>
  <c r="K56" i="2"/>
  <c r="H57" i="2"/>
  <c r="I57" i="2"/>
  <c r="J57" i="2"/>
  <c r="K57" i="2"/>
  <c r="H58" i="2"/>
  <c r="I58" i="2"/>
  <c r="J58" i="2"/>
  <c r="K58" i="2"/>
  <c r="H59" i="2"/>
  <c r="I59" i="2"/>
  <c r="J59" i="2"/>
  <c r="K59" i="2"/>
  <c r="H60" i="2"/>
  <c r="J60" i="2"/>
  <c r="K60" i="2"/>
  <c r="K11" i="3"/>
  <c r="J11" i="3"/>
  <c r="H11" i="3"/>
  <c r="K10" i="3"/>
  <c r="J10" i="3"/>
  <c r="I10" i="3"/>
  <c r="H10" i="3"/>
  <c r="K9" i="3"/>
  <c r="J9" i="3"/>
  <c r="I9" i="3"/>
  <c r="H9" i="3"/>
  <c r="K8" i="3"/>
  <c r="J8" i="3"/>
  <c r="I8" i="3"/>
  <c r="H8" i="3"/>
  <c r="K7" i="3"/>
  <c r="J7" i="3"/>
  <c r="I7" i="3"/>
  <c r="H7" i="3"/>
  <c r="I17" i="3"/>
  <c r="K17" i="3"/>
  <c r="J17" i="3"/>
  <c r="H17" i="3"/>
  <c r="K16" i="3"/>
  <c r="J16" i="3"/>
  <c r="I16" i="3"/>
  <c r="H16" i="3"/>
  <c r="K15" i="3"/>
  <c r="J15" i="3"/>
  <c r="I15" i="3"/>
  <c r="H15" i="3"/>
  <c r="K14" i="3"/>
  <c r="J14" i="3"/>
  <c r="I14" i="3"/>
  <c r="H14" i="3"/>
  <c r="K13" i="3"/>
  <c r="J13" i="3"/>
  <c r="I13" i="3"/>
  <c r="H13" i="3"/>
  <c r="K12" i="2"/>
  <c r="J12" i="2"/>
  <c r="I12" i="2"/>
  <c r="H12" i="2"/>
  <c r="D8" i="5"/>
  <c r="C8" i="5"/>
  <c r="H40" i="5"/>
  <c r="H41" i="5"/>
  <c r="G42" i="5"/>
  <c r="I57" i="5"/>
  <c r="H57" i="5"/>
  <c r="I16" i="2"/>
  <c r="K16" i="2"/>
  <c r="J16" i="2"/>
  <c r="H16" i="2"/>
  <c r="K15" i="2"/>
  <c r="J15" i="2"/>
  <c r="I15" i="2"/>
  <c r="H15" i="2"/>
  <c r="K14" i="2"/>
  <c r="J14" i="2"/>
  <c r="I14" i="2"/>
  <c r="H14" i="2"/>
  <c r="I32" i="2"/>
  <c r="K34" i="2"/>
  <c r="J34" i="2"/>
  <c r="I34" i="2"/>
  <c r="H34" i="2"/>
  <c r="K33" i="2"/>
  <c r="J33" i="2"/>
  <c r="I33" i="2"/>
  <c r="H33" i="2"/>
  <c r="K32" i="2"/>
  <c r="J32" i="2"/>
  <c r="H32" i="2"/>
  <c r="I36" i="2"/>
  <c r="K41" i="2"/>
  <c r="J41" i="2"/>
  <c r="I41" i="2"/>
  <c r="H41" i="2"/>
  <c r="K40" i="2"/>
  <c r="J40" i="2"/>
  <c r="I40" i="2"/>
  <c r="H40" i="2"/>
  <c r="K39" i="2"/>
  <c r="J39" i="2"/>
  <c r="I39" i="2"/>
  <c r="H39" i="2"/>
  <c r="K38" i="2"/>
  <c r="J38" i="2"/>
  <c r="I38" i="2"/>
  <c r="H38" i="2"/>
  <c r="K36" i="2"/>
  <c r="J36" i="2"/>
  <c r="H36" i="2"/>
  <c r="K47" i="2"/>
  <c r="I47" i="2"/>
  <c r="H47" i="2"/>
  <c r="K46" i="2"/>
  <c r="I46" i="2"/>
  <c r="H46" i="2"/>
  <c r="K45" i="2"/>
  <c r="I45" i="2"/>
  <c r="H45" i="2"/>
  <c r="K44" i="2"/>
  <c r="I44" i="2"/>
  <c r="H44" i="2"/>
  <c r="K42" i="2"/>
  <c r="J42" i="2"/>
  <c r="H42" i="2"/>
  <c r="H48" i="2"/>
  <c r="H50" i="2"/>
  <c r="H51" i="2"/>
  <c r="H52" i="2"/>
  <c r="K48" i="2"/>
  <c r="K50" i="2"/>
  <c r="K51" i="2"/>
  <c r="K52" i="2"/>
  <c r="J48" i="2"/>
  <c r="J50" i="2"/>
  <c r="J51" i="2"/>
  <c r="J52" i="2"/>
  <c r="I48" i="2"/>
  <c r="I50" i="2"/>
  <c r="I51" i="2"/>
  <c r="I52" i="2"/>
  <c r="I53" i="2"/>
  <c r="K53" i="2"/>
  <c r="J53" i="2"/>
  <c r="H53" i="2"/>
  <c r="K54" i="2"/>
  <c r="J39" i="3"/>
  <c r="J38" i="3"/>
  <c r="J36" i="3"/>
  <c r="J35" i="3"/>
  <c r="J33" i="3"/>
  <c r="J32" i="3"/>
  <c r="J31" i="3"/>
  <c r="J30" i="3"/>
  <c r="J29" i="3"/>
  <c r="J27" i="3"/>
  <c r="J26" i="3"/>
  <c r="J25" i="3"/>
  <c r="J23" i="3"/>
  <c r="J22" i="3"/>
  <c r="J21" i="3"/>
  <c r="J20" i="3"/>
  <c r="J19" i="3"/>
  <c r="J54" i="2"/>
  <c r="I54" i="2"/>
  <c r="H54" i="2"/>
  <c r="H22" i="3"/>
  <c r="H21" i="3"/>
  <c r="H20" i="3"/>
  <c r="H19" i="3"/>
  <c r="H27" i="3"/>
  <c r="H26" i="3"/>
  <c r="H25" i="3"/>
  <c r="H23" i="3"/>
  <c r="H29" i="3"/>
  <c r="H35" i="3"/>
  <c r="H33" i="3"/>
  <c r="H32" i="3"/>
  <c r="H31" i="3"/>
  <c r="H30" i="3"/>
  <c r="I23" i="3"/>
  <c r="K22" i="3"/>
  <c r="I22" i="3"/>
  <c r="K21" i="3"/>
  <c r="I21" i="3"/>
  <c r="K20" i="3"/>
  <c r="I20" i="3"/>
  <c r="K19" i="3"/>
  <c r="I19" i="3"/>
  <c r="K27" i="3"/>
  <c r="I27" i="3"/>
  <c r="K26" i="3"/>
  <c r="I26" i="3"/>
  <c r="K25" i="3"/>
  <c r="I25" i="3"/>
  <c r="K23" i="3"/>
  <c r="K35" i="3"/>
  <c r="I35" i="3"/>
  <c r="K33" i="3"/>
  <c r="I33" i="3"/>
  <c r="K32" i="3"/>
  <c r="I32" i="3"/>
  <c r="K31" i="3"/>
  <c r="I31" i="3"/>
  <c r="K30" i="3"/>
  <c r="I30" i="3"/>
  <c r="K39" i="3"/>
  <c r="I39" i="3"/>
  <c r="H39" i="3"/>
  <c r="K38" i="3"/>
  <c r="I38" i="3"/>
  <c r="H38" i="3"/>
  <c r="K37" i="3"/>
  <c r="I37" i="3"/>
  <c r="H37" i="3"/>
  <c r="K36" i="3"/>
  <c r="I36" i="3"/>
  <c r="H36" i="3"/>
  <c r="K29" i="3"/>
  <c r="I29" i="3"/>
  <c r="H53" i="5"/>
  <c r="H54" i="5"/>
  <c r="H55" i="5"/>
  <c r="H56" i="5"/>
  <c r="I53" i="5"/>
  <c r="I54" i="5"/>
  <c r="I55" i="5"/>
  <c r="I56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57" i="5" s="1"/>
  <c r="H43" i="5"/>
  <c r="H44" i="5"/>
  <c r="H45" i="5"/>
  <c r="H46" i="5"/>
  <c r="H47" i="5"/>
  <c r="H48" i="5"/>
  <c r="H49" i="5"/>
  <c r="H50" i="5"/>
  <c r="H51" i="5"/>
  <c r="I43" i="5"/>
  <c r="I44" i="5"/>
  <c r="I45" i="5"/>
  <c r="I46" i="5"/>
  <c r="I47" i="5"/>
  <c r="I48" i="5"/>
  <c r="I49" i="5"/>
  <c r="I50" i="5"/>
  <c r="I51" i="5"/>
  <c r="I52" i="5"/>
  <c r="G43" i="5"/>
  <c r="G45" i="5"/>
  <c r="G46" i="5"/>
  <c r="G49" i="5"/>
  <c r="G50" i="5"/>
  <c r="G10" i="5"/>
  <c r="G11" i="5"/>
  <c r="G12" i="5"/>
  <c r="G13" i="5"/>
  <c r="G14" i="5"/>
  <c r="H42" i="5"/>
  <c r="I40" i="5"/>
  <c r="I41" i="5"/>
  <c r="I42" i="5"/>
  <c r="G41" i="5"/>
  <c r="H57" i="4"/>
  <c r="I57" i="4"/>
  <c r="G51" i="5"/>
  <c r="G47" i="5"/>
  <c r="G48" i="5"/>
  <c r="G44" i="5"/>
  <c r="G40" i="5"/>
  <c r="I61" i="4" l="1"/>
  <c r="I65" i="4" s="1"/>
  <c r="G52" i="5"/>
  <c r="G60" i="5" s="1"/>
  <c r="I59" i="4"/>
  <c r="I63" i="4" s="1"/>
  <c r="H59" i="4"/>
  <c r="H63" i="4" s="1"/>
  <c r="I60" i="4"/>
  <c r="G56" i="5"/>
  <c r="G55" i="5"/>
  <c r="H61" i="5"/>
  <c r="H65" i="5" s="1"/>
  <c r="I61" i="5"/>
  <c r="I65" i="5" s="1"/>
  <c r="G54" i="5"/>
  <c r="G53" i="5"/>
  <c r="B8" i="5"/>
  <c r="I60" i="5"/>
  <c r="I59" i="5"/>
  <c r="H61" i="4"/>
  <c r="H65" i="4" s="1"/>
  <c r="G59" i="5"/>
  <c r="G61" i="4"/>
  <c r="G65" i="4" s="1"/>
  <c r="G60" i="4"/>
  <c r="G59" i="4"/>
  <c r="H60" i="5"/>
  <c r="H59" i="5"/>
  <c r="H60" i="4"/>
  <c r="I63" i="5" l="1"/>
  <c r="I66" i="5"/>
  <c r="H66" i="5"/>
  <c r="H63" i="5"/>
  <c r="G63" i="5"/>
  <c r="G66" i="5"/>
  <c r="H69" i="4"/>
  <c r="H68" i="4"/>
  <c r="H64" i="4"/>
  <c r="G67" i="4"/>
  <c r="G68" i="4"/>
  <c r="G64" i="4"/>
  <c r="I67" i="4"/>
  <c r="I64" i="4"/>
  <c r="I66" i="4"/>
  <c r="G69" i="4"/>
  <c r="G63" i="4"/>
  <c r="G66" i="4"/>
  <c r="I69" i="4"/>
  <c r="I68" i="4"/>
  <c r="H66" i="4"/>
  <c r="H69" i="5"/>
  <c r="I67" i="5"/>
  <c r="G61" i="5"/>
  <c r="G69" i="5" s="1"/>
  <c r="H67" i="5"/>
  <c r="I69" i="5"/>
  <c r="I64" i="5"/>
  <c r="I68" i="5"/>
  <c r="H64" i="5"/>
  <c r="H67" i="4"/>
  <c r="G64" i="5"/>
  <c r="H68" i="5"/>
  <c r="G67" i="5" l="1"/>
  <c r="G68" i="5"/>
  <c r="G65" i="5"/>
  <c r="B23" i="11"/>
  <c r="Q11" i="11"/>
  <c r="B13" i="11" l="1"/>
  <c r="S11" i="11"/>
  <c r="B11" i="11" s="1"/>
  <c r="U13" i="11"/>
  <c r="AA11" i="11"/>
  <c r="U11" i="11" s="1"/>
</calcChain>
</file>

<file path=xl/sharedStrings.xml><?xml version="1.0" encoding="utf-8"?>
<sst xmlns="http://schemas.openxmlformats.org/spreadsheetml/2006/main" count="1855" uniqueCount="1177">
  <si>
    <t xml:space="preserve">  ０</t>
    <phoneticPr fontId="2"/>
  </si>
  <si>
    <t>五</t>
    <rPh sb="0" eb="1">
      <t>ゴ</t>
    </rPh>
    <phoneticPr fontId="2"/>
  </si>
  <si>
    <t>総数</t>
    <rPh sb="0" eb="2">
      <t>ソウスウ</t>
    </rPh>
    <phoneticPr fontId="2"/>
  </si>
  <si>
    <t>就業者</t>
    <rPh sb="0" eb="3">
      <t>シュウギョウシャ</t>
    </rPh>
    <phoneticPr fontId="2"/>
  </si>
  <si>
    <t>通学者</t>
    <rPh sb="0" eb="3">
      <t>ツウガクシャ</t>
    </rPh>
    <phoneticPr fontId="2"/>
  </si>
  <si>
    <t>常 　住 　人 　口</t>
    <rPh sb="0" eb="1">
      <t>ツネ</t>
    </rPh>
    <rPh sb="3" eb="4">
      <t>ジュウ</t>
    </rPh>
    <rPh sb="6" eb="7">
      <t>ヒト</t>
    </rPh>
    <rPh sb="9" eb="10">
      <t>クチ</t>
    </rPh>
    <phoneticPr fontId="2"/>
  </si>
  <si>
    <t>流　　　　　　　入</t>
    <rPh sb="0" eb="1">
      <t>リュウ</t>
    </rPh>
    <rPh sb="8" eb="9">
      <t>イ</t>
    </rPh>
    <phoneticPr fontId="2"/>
  </si>
  <si>
    <t>総　数</t>
    <rPh sb="0" eb="1">
      <t>フサ</t>
    </rPh>
    <rPh sb="2" eb="3">
      <t>カズ</t>
    </rPh>
    <phoneticPr fontId="2"/>
  </si>
  <si>
    <t>流　　　　　　　出</t>
    <rPh sb="0" eb="1">
      <t>リュウ</t>
    </rPh>
    <rPh sb="8" eb="9">
      <t>デ</t>
    </rPh>
    <phoneticPr fontId="2"/>
  </si>
  <si>
    <t>流 入 超 過 数</t>
    <rPh sb="0" eb="1">
      <t>リュウ</t>
    </rPh>
    <rPh sb="2" eb="3">
      <t>イ</t>
    </rPh>
    <rPh sb="4" eb="5">
      <t>チョウ</t>
    </rPh>
    <rPh sb="6" eb="7">
      <t>カ</t>
    </rPh>
    <rPh sb="8" eb="9">
      <t>スウ</t>
    </rPh>
    <phoneticPr fontId="2"/>
  </si>
  <si>
    <t>昼　　間　　人　　口</t>
    <rPh sb="0" eb="1">
      <t>ヒル</t>
    </rPh>
    <rPh sb="3" eb="4">
      <t>アイダ</t>
    </rPh>
    <rPh sb="6" eb="7">
      <t>ヒト</t>
    </rPh>
    <rPh sb="9" eb="10">
      <t>クチ</t>
    </rPh>
    <phoneticPr fontId="2"/>
  </si>
  <si>
    <t xml:space="preserve">              -</t>
    <phoneticPr fontId="2"/>
  </si>
  <si>
    <t>０～　４歳</t>
    <rPh sb="4" eb="5">
      <t>サイ</t>
    </rPh>
    <phoneticPr fontId="2"/>
  </si>
  <si>
    <t>５～　９歳</t>
    <rPh sb="4" eb="5">
      <t>サイ</t>
    </rPh>
    <phoneticPr fontId="2"/>
  </si>
  <si>
    <t>矢の平４丁目</t>
  </si>
  <si>
    <t>桜馬場１丁目</t>
  </si>
  <si>
    <t>桜馬場２丁目</t>
  </si>
  <si>
    <t>伊良林１丁目</t>
  </si>
  <si>
    <t>伊良林２丁目</t>
  </si>
  <si>
    <t>伊良林３丁目</t>
  </si>
  <si>
    <t>西山台１丁目</t>
  </si>
  <si>
    <t>西山台２丁目</t>
  </si>
  <si>
    <t>界１丁目</t>
  </si>
  <si>
    <t>界２丁目</t>
  </si>
  <si>
    <t>かき道１丁目</t>
  </si>
  <si>
    <t>かき道２丁目</t>
  </si>
  <si>
    <t>かき道３丁目</t>
  </si>
  <si>
    <t>かき道４丁目</t>
  </si>
  <si>
    <t>上小島１丁目</t>
  </si>
  <si>
    <t>かき道５丁目</t>
  </si>
  <si>
    <t>上小島２丁目</t>
  </si>
  <si>
    <t>かき道６丁目</t>
  </si>
  <si>
    <t>上小島３丁目</t>
  </si>
  <si>
    <t>上小島５丁目</t>
  </si>
  <si>
    <t>つつじが丘１丁目</t>
  </si>
  <si>
    <t>つつじが丘２丁目</t>
  </si>
  <si>
    <t>つつじが丘３丁目</t>
  </si>
  <si>
    <t>つつじが丘４丁目</t>
  </si>
  <si>
    <t>つつじが丘５丁目</t>
  </si>
  <si>
    <t>高城台１丁目</t>
  </si>
  <si>
    <t>高城台２丁目</t>
  </si>
  <si>
    <t>三重田町</t>
  </si>
  <si>
    <t>竹の久保町</t>
  </si>
  <si>
    <t>鳴見台１丁目</t>
  </si>
  <si>
    <t>平戸小屋町</t>
  </si>
  <si>
    <t>多以良町</t>
  </si>
  <si>
    <t>さくらの里３丁目</t>
  </si>
  <si>
    <t>永田町</t>
  </si>
  <si>
    <t>上黒崎町</t>
  </si>
  <si>
    <t>下黒崎町</t>
  </si>
  <si>
    <t>西出津町</t>
  </si>
  <si>
    <t>東出津町</t>
  </si>
  <si>
    <t>新牧野町</t>
  </si>
  <si>
    <t>赤首町</t>
  </si>
  <si>
    <t>神浦扇山町</t>
  </si>
  <si>
    <t>神浦北大中尾町</t>
  </si>
  <si>
    <t>神浦上大中尾町</t>
  </si>
  <si>
    <t>神浦下大中尾町</t>
  </si>
  <si>
    <t>木鉢町１丁目</t>
  </si>
  <si>
    <t>神浦丸尾町</t>
  </si>
  <si>
    <t>木鉢町２丁目</t>
  </si>
  <si>
    <t>神浦江川町</t>
  </si>
  <si>
    <t>神浦上道徳町</t>
  </si>
  <si>
    <t>神ノ島町１丁目</t>
  </si>
  <si>
    <t>神浦下道徳町</t>
  </si>
  <si>
    <t>神ノ島町２丁目</t>
  </si>
  <si>
    <t>神浦口福町</t>
  </si>
  <si>
    <t>神ノ島町３丁目</t>
  </si>
  <si>
    <t>神浦向町</t>
  </si>
  <si>
    <t>みなと坂１丁目</t>
  </si>
  <si>
    <t>神浦夏井町</t>
  </si>
  <si>
    <t>みなと坂２丁目</t>
  </si>
  <si>
    <t>上大野町</t>
  </si>
  <si>
    <t>下大野町</t>
  </si>
  <si>
    <t>池島町</t>
  </si>
  <si>
    <t>福田本町</t>
  </si>
  <si>
    <t>園田町</t>
  </si>
  <si>
    <t>牧野町</t>
  </si>
  <si>
    <t>式見町</t>
  </si>
  <si>
    <t>四杖町</t>
  </si>
  <si>
    <t>相川町</t>
  </si>
  <si>
    <t>見崎町</t>
  </si>
  <si>
    <t>中小島１丁目</t>
  </si>
  <si>
    <t>平山台１丁目</t>
  </si>
  <si>
    <t>平山台２丁目</t>
  </si>
  <si>
    <t>深堀町１丁目</t>
  </si>
  <si>
    <t>深堀町２丁目</t>
  </si>
  <si>
    <t>深堀町３丁目</t>
  </si>
  <si>
    <t>深堀町４丁目</t>
  </si>
  <si>
    <t>深堀町５丁目</t>
  </si>
  <si>
    <t>深堀町６丁目</t>
  </si>
  <si>
    <t>東琴平１丁目</t>
  </si>
  <si>
    <t>東琴平２丁目</t>
  </si>
  <si>
    <t>伊王島町１丁目</t>
  </si>
  <si>
    <t>伊王島町２丁目</t>
  </si>
  <si>
    <t>上戸町１丁目</t>
  </si>
  <si>
    <t>上戸町２丁目</t>
  </si>
  <si>
    <t>上戸町３丁目</t>
  </si>
  <si>
    <t>上戸町４丁目</t>
  </si>
  <si>
    <t>新戸町１丁目</t>
  </si>
  <si>
    <t>新戸町２丁目</t>
  </si>
  <si>
    <t>新戸町３丁目</t>
  </si>
  <si>
    <t>新小が倉１丁目</t>
  </si>
  <si>
    <t>新小が倉２丁目</t>
  </si>
  <si>
    <t>小ケ倉町１丁目</t>
  </si>
  <si>
    <t>小ケ倉町２丁目</t>
  </si>
  <si>
    <t>小ケ倉町３丁目</t>
  </si>
  <si>
    <t>女の都１丁目</t>
  </si>
  <si>
    <t>女の都２丁目</t>
  </si>
  <si>
    <t>女の都３丁目</t>
  </si>
  <si>
    <t>女の都４丁目</t>
  </si>
  <si>
    <t>坂本１丁目</t>
  </si>
  <si>
    <t>坂本２丁目</t>
  </si>
  <si>
    <t>坂本３丁目</t>
  </si>
  <si>
    <t>江平１丁目</t>
  </si>
  <si>
    <t>江平２丁目</t>
  </si>
  <si>
    <t>江平３丁目</t>
  </si>
  <si>
    <t>赤迫１丁目</t>
  </si>
  <si>
    <t>赤迫２丁目</t>
  </si>
  <si>
    <t>赤迫３丁目</t>
  </si>
  <si>
    <t>男</t>
    <rPh sb="0" eb="1">
      <t>オトコ</t>
    </rPh>
    <phoneticPr fontId="2"/>
  </si>
  <si>
    <t>女</t>
    <rPh sb="0" eb="1">
      <t>オンナ</t>
    </rPh>
    <phoneticPr fontId="2"/>
  </si>
  <si>
    <t>昭和２５年</t>
    <rPh sb="0" eb="1">
      <t>ショウ</t>
    </rPh>
    <rPh sb="1" eb="2">
      <t>ワ</t>
    </rPh>
    <rPh sb="4" eb="5">
      <t>ネン</t>
    </rPh>
    <phoneticPr fontId="2"/>
  </si>
  <si>
    <t>国調＝１００</t>
    <rPh sb="0" eb="1">
      <t>クニ</t>
    </rPh>
    <rPh sb="1" eb="2">
      <t>チョウ</t>
    </rPh>
    <phoneticPr fontId="2"/>
  </si>
  <si>
    <t>（女）＝１００</t>
    <rPh sb="1" eb="2">
      <t>オンナ</t>
    </rPh>
    <phoneticPr fontId="2"/>
  </si>
  <si>
    <t>（k㎡当り）</t>
    <rPh sb="3" eb="4">
      <t>ア</t>
    </rPh>
    <phoneticPr fontId="2"/>
  </si>
  <si>
    <t>年　　　　　　　　次</t>
    <rPh sb="0" eb="1">
      <t>トシ</t>
    </rPh>
    <rPh sb="9" eb="10">
      <t>ツギ</t>
    </rPh>
    <phoneticPr fontId="2"/>
  </si>
  <si>
    <t>面　　　　　積</t>
    <rPh sb="0" eb="1">
      <t>メン</t>
    </rPh>
    <rPh sb="6" eb="7">
      <t>セキ</t>
    </rPh>
    <phoneticPr fontId="2"/>
  </si>
  <si>
    <t>世　帯　数</t>
    <rPh sb="0" eb="1">
      <t>ヨ</t>
    </rPh>
    <rPh sb="2" eb="3">
      <t>オビ</t>
    </rPh>
    <rPh sb="4" eb="5">
      <t>カズ</t>
    </rPh>
    <phoneticPr fontId="2"/>
  </si>
  <si>
    <t>人　　　　　　　　　　　　口</t>
    <rPh sb="0" eb="1">
      <t>ヒト</t>
    </rPh>
    <rPh sb="13" eb="14">
      <t>クチ</t>
    </rPh>
    <phoneticPr fontId="2"/>
  </si>
  <si>
    <t>対　前　年</t>
    <rPh sb="0" eb="1">
      <t>タイ</t>
    </rPh>
    <rPh sb="2" eb="3">
      <t>マエ</t>
    </rPh>
    <rPh sb="4" eb="5">
      <t>トシ</t>
    </rPh>
    <phoneticPr fontId="2"/>
  </si>
  <si>
    <t>増　加　数</t>
    <rPh sb="0" eb="1">
      <t>ゾウ</t>
    </rPh>
    <rPh sb="2" eb="3">
      <t>クワ</t>
    </rPh>
    <rPh sb="4" eb="5">
      <t>カズ</t>
    </rPh>
    <phoneticPr fontId="2"/>
  </si>
  <si>
    <t>性　　　　比</t>
    <rPh sb="0" eb="1">
      <t>セイ</t>
    </rPh>
    <rPh sb="5" eb="6">
      <t>ヒ</t>
    </rPh>
    <phoneticPr fontId="2"/>
  </si>
  <si>
    <t>人 口 密 度</t>
    <rPh sb="0" eb="1">
      <t>ヒト</t>
    </rPh>
    <rPh sb="2" eb="3">
      <t>クチ</t>
    </rPh>
    <rPh sb="4" eb="5">
      <t>ミツ</t>
    </rPh>
    <rPh sb="6" eb="7">
      <t>タビ</t>
    </rPh>
    <phoneticPr fontId="2"/>
  </si>
  <si>
    <t>人 口 指 数</t>
    <rPh sb="0" eb="1">
      <t>ヒト</t>
    </rPh>
    <rPh sb="2" eb="3">
      <t>クチ</t>
    </rPh>
    <rPh sb="4" eb="5">
      <t>ユビ</t>
    </rPh>
    <rPh sb="6" eb="7">
      <t>カズ</t>
    </rPh>
    <phoneticPr fontId="2"/>
  </si>
  <si>
    <t>総　　　数</t>
    <rPh sb="0" eb="1">
      <t>フサ</t>
    </rPh>
    <rPh sb="4" eb="5">
      <t>カズ</t>
    </rPh>
    <phoneticPr fontId="2"/>
  </si>
  <si>
    <t>明治　　２２年</t>
    <rPh sb="0" eb="2">
      <t>メイジ</t>
    </rPh>
    <rPh sb="6" eb="7">
      <t>ネン</t>
    </rPh>
    <phoneticPr fontId="2"/>
  </si>
  <si>
    <t>　　　　　２３年</t>
    <rPh sb="7" eb="8">
      <t>ネン</t>
    </rPh>
    <phoneticPr fontId="2"/>
  </si>
  <si>
    <t>　　　　　２４年</t>
    <rPh sb="7" eb="8">
      <t>ネン</t>
    </rPh>
    <phoneticPr fontId="2"/>
  </si>
  <si>
    <t>　　　　　２５年</t>
    <rPh sb="7" eb="8">
      <t>ネン</t>
    </rPh>
    <phoneticPr fontId="2"/>
  </si>
  <si>
    <t>　　　　　２６年</t>
    <rPh sb="7" eb="8">
      <t>ネン</t>
    </rPh>
    <phoneticPr fontId="2"/>
  </si>
  <si>
    <t>　　　　　２７年</t>
    <rPh sb="7" eb="8">
      <t>ネン</t>
    </rPh>
    <phoneticPr fontId="2"/>
  </si>
  <si>
    <t>　　　　　２８年</t>
    <rPh sb="7" eb="8">
      <t>ネン</t>
    </rPh>
    <phoneticPr fontId="2"/>
  </si>
  <si>
    <t>　　　　　２９年</t>
    <rPh sb="5" eb="8">
      <t>ニ９ネン</t>
    </rPh>
    <phoneticPr fontId="2"/>
  </si>
  <si>
    <t>　　　　　３０年</t>
    <rPh sb="7" eb="8">
      <t>ネン</t>
    </rPh>
    <phoneticPr fontId="2"/>
  </si>
  <si>
    <t>　　　　　３１年</t>
    <rPh sb="7" eb="8">
      <t>ネン</t>
    </rPh>
    <phoneticPr fontId="2"/>
  </si>
  <si>
    <t>　　　　　３２年</t>
    <rPh sb="7" eb="8">
      <t>ネン</t>
    </rPh>
    <phoneticPr fontId="2"/>
  </si>
  <si>
    <t>　　　　　３３年</t>
    <rPh sb="7" eb="8">
      <t>ネン</t>
    </rPh>
    <phoneticPr fontId="2"/>
  </si>
  <si>
    <t>　　　　　３４年</t>
    <rPh sb="7" eb="8">
      <t>ネン</t>
    </rPh>
    <phoneticPr fontId="2"/>
  </si>
  <si>
    <t>　　　　　３５年</t>
    <rPh sb="7" eb="8">
      <t>ネン</t>
    </rPh>
    <phoneticPr fontId="2"/>
  </si>
  <si>
    <t>　　　　　３６年</t>
    <rPh sb="7" eb="8">
      <t>ネン</t>
    </rPh>
    <phoneticPr fontId="2"/>
  </si>
  <si>
    <t>　　　　　３７年</t>
    <rPh sb="7" eb="8">
      <t>ネン</t>
    </rPh>
    <phoneticPr fontId="2"/>
  </si>
  <si>
    <t>　　　　　３８年</t>
    <rPh sb="7" eb="8">
      <t>ネン</t>
    </rPh>
    <phoneticPr fontId="2"/>
  </si>
  <si>
    <t>　　　　　３９年</t>
    <rPh sb="7" eb="8">
      <t>ネン</t>
    </rPh>
    <phoneticPr fontId="2"/>
  </si>
  <si>
    <t>　　　　　４０年</t>
    <rPh sb="7" eb="8">
      <t>ネン</t>
    </rPh>
    <phoneticPr fontId="2"/>
  </si>
  <si>
    <t>　　　　　４１年</t>
    <rPh sb="7" eb="8">
      <t>ネン</t>
    </rPh>
    <phoneticPr fontId="2"/>
  </si>
  <si>
    <t>　　　　　４２年</t>
    <rPh sb="7" eb="8">
      <t>ネン</t>
    </rPh>
    <phoneticPr fontId="2"/>
  </si>
  <si>
    <t>　　　　　４３年</t>
    <rPh sb="7" eb="8">
      <t>ネン</t>
    </rPh>
    <phoneticPr fontId="2"/>
  </si>
  <si>
    <t>　　　　　４４年</t>
    <rPh sb="7" eb="8">
      <t>ネン</t>
    </rPh>
    <phoneticPr fontId="2"/>
  </si>
  <si>
    <t>　　　　　　２年</t>
    <rPh sb="7" eb="8">
      <t>ネン</t>
    </rPh>
    <phoneticPr fontId="2"/>
  </si>
  <si>
    <t>　　　　　　３年</t>
    <rPh sb="7" eb="8">
      <t>ネン</t>
    </rPh>
    <phoneticPr fontId="2"/>
  </si>
  <si>
    <t>　　　　　　４年</t>
    <rPh sb="7" eb="8">
      <t>ネン</t>
    </rPh>
    <phoneticPr fontId="2"/>
  </si>
  <si>
    <t>　　　　　　５年</t>
    <rPh sb="7" eb="8">
      <t>ネン</t>
    </rPh>
    <phoneticPr fontId="2"/>
  </si>
  <si>
    <t>　　　　　　６年</t>
    <rPh sb="7" eb="8">
      <t>ネン</t>
    </rPh>
    <phoneticPr fontId="2"/>
  </si>
  <si>
    <t>　　　　　　７年</t>
    <rPh sb="7" eb="8">
      <t>ネン</t>
    </rPh>
    <phoneticPr fontId="2"/>
  </si>
  <si>
    <t>　　　　　　８年</t>
    <rPh sb="7" eb="8">
      <t>ネン</t>
    </rPh>
    <phoneticPr fontId="2"/>
  </si>
  <si>
    <t>　　　　　　９年</t>
    <rPh sb="7" eb="8">
      <t>ネン</t>
    </rPh>
    <phoneticPr fontId="2"/>
  </si>
  <si>
    <t>　　　　　１０年</t>
    <rPh sb="7" eb="8">
      <t>ネン</t>
    </rPh>
    <phoneticPr fontId="2"/>
  </si>
  <si>
    <t>馬</t>
    <rPh sb="0" eb="1">
      <t>ウマ</t>
    </rPh>
    <phoneticPr fontId="2"/>
  </si>
  <si>
    <t>（推）</t>
    <rPh sb="1" eb="2">
      <t>スイ</t>
    </rPh>
    <phoneticPr fontId="2"/>
  </si>
  <si>
    <t>Ⅱ　　　人　　　　　　　　　　　　口</t>
    <rPh sb="4" eb="5">
      <t>ヒト</t>
    </rPh>
    <rPh sb="17" eb="18">
      <t>クチ</t>
    </rPh>
    <phoneticPr fontId="2"/>
  </si>
  <si>
    <t>　　　　　１９年</t>
    <rPh sb="7" eb="8">
      <t>ネン</t>
    </rPh>
    <phoneticPr fontId="2"/>
  </si>
  <si>
    <t>　　　　　２０年</t>
    <rPh sb="7" eb="8">
      <t>ネン</t>
    </rPh>
    <phoneticPr fontId="2"/>
  </si>
  <si>
    <t>　　　　　２１年</t>
    <rPh sb="7" eb="8">
      <t>ネン</t>
    </rPh>
    <phoneticPr fontId="2"/>
  </si>
  <si>
    <t>　　　　　２２年</t>
    <rPh sb="7" eb="8">
      <t>ネン</t>
    </rPh>
    <phoneticPr fontId="2"/>
  </si>
  <si>
    <t>　　　　　２９年</t>
    <rPh sb="7" eb="8">
      <t>ネン</t>
    </rPh>
    <phoneticPr fontId="2"/>
  </si>
  <si>
    <t>　　　　　４６年</t>
    <rPh sb="7" eb="8">
      <t>ネン</t>
    </rPh>
    <phoneticPr fontId="2"/>
  </si>
  <si>
    <t>　　　　　４７年</t>
    <rPh sb="7" eb="8">
      <t>ネン</t>
    </rPh>
    <phoneticPr fontId="2"/>
  </si>
  <si>
    <t>　　　　　４８年</t>
    <rPh sb="7" eb="8">
      <t>ネン</t>
    </rPh>
    <phoneticPr fontId="2"/>
  </si>
  <si>
    <t>　　　　　４９年</t>
    <rPh sb="7" eb="8">
      <t>ネン</t>
    </rPh>
    <phoneticPr fontId="2"/>
  </si>
  <si>
    <t>　　　　　５１年</t>
    <rPh sb="7" eb="8">
      <t>ネン</t>
    </rPh>
    <phoneticPr fontId="2"/>
  </si>
  <si>
    <t>　　　　　５２年</t>
    <rPh sb="7" eb="8">
      <t>ネン</t>
    </rPh>
    <phoneticPr fontId="2"/>
  </si>
  <si>
    <t>　　　　　５３年</t>
    <rPh sb="7" eb="8">
      <t>ネン</t>
    </rPh>
    <phoneticPr fontId="2"/>
  </si>
  <si>
    <t>　　　　　５４年</t>
    <rPh sb="7" eb="8">
      <t>ネン</t>
    </rPh>
    <phoneticPr fontId="2"/>
  </si>
  <si>
    <t>　　　　　５６年</t>
    <rPh sb="7" eb="8">
      <t>ネン</t>
    </rPh>
    <phoneticPr fontId="2"/>
  </si>
  <si>
    <t>　　　　　５７年</t>
    <rPh sb="7" eb="8">
      <t>ネン</t>
    </rPh>
    <phoneticPr fontId="2"/>
  </si>
  <si>
    <t>　　　　　５８年</t>
    <rPh sb="7" eb="8">
      <t>ネン</t>
    </rPh>
    <phoneticPr fontId="2"/>
  </si>
  <si>
    <t>　　　　　５９年</t>
    <rPh sb="7" eb="8">
      <t>ネン</t>
    </rPh>
    <phoneticPr fontId="2"/>
  </si>
  <si>
    <t>　　　　　６１年</t>
    <rPh sb="7" eb="8">
      <t>ネン</t>
    </rPh>
    <phoneticPr fontId="2"/>
  </si>
  <si>
    <t>　　　　　６２年</t>
    <rPh sb="7" eb="8">
      <t>ネン</t>
    </rPh>
    <phoneticPr fontId="2"/>
  </si>
  <si>
    <t>　　　　　６３年</t>
    <rPh sb="7" eb="8">
      <t>ネン</t>
    </rPh>
    <phoneticPr fontId="2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</si>
  <si>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</si>
  <si>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</si>
  <si>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</si>
  <si>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</si>
  <si>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</si>
  <si>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</si>
  <si>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</si>
  <si>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</si>
  <si>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</si>
  <si>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</si>
  <si>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</si>
  <si>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</si>
  <si>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</si>
  <si>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</si>
  <si>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</si>
  <si>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</si>
  <si>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</si>
  <si>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</si>
  <si>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</si>
  <si>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</si>
  <si>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</si>
  <si>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</si>
  <si>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</si>
  <si>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</si>
  <si>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</si>
  <si>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</si>
  <si>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</si>
  <si>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</si>
  <si>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</si>
  <si>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</si>
  <si>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</si>
  <si>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</si>
  <si>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</si>
  <si>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</si>
  <si>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</si>
  <si>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</si>
  <si>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</si>
  <si>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</si>
  <si>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</si>
  <si>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</si>
  <si>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</si>
  <si>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</si>
  <si>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</si>
  <si>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</si>
  <si>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</si>
  <si>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</si>
  <si>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国外</t>
    <rPh sb="0" eb="2">
      <t>コクガイ</t>
    </rPh>
    <phoneticPr fontId="2"/>
  </si>
  <si>
    <t>不明</t>
    <rPh sb="0" eb="2">
      <t>フメイ</t>
    </rPh>
    <phoneticPr fontId="2"/>
  </si>
  <si>
    <t>雲</t>
    <rPh sb="0" eb="1">
      <t>クモ</t>
    </rPh>
    <phoneticPr fontId="2"/>
  </si>
  <si>
    <t>仙</t>
    <rPh sb="0" eb="1">
      <t>セン</t>
    </rPh>
    <phoneticPr fontId="2"/>
  </si>
  <si>
    <t>海</t>
    <rPh sb="0" eb="1">
      <t>ウミ</t>
    </rPh>
    <phoneticPr fontId="2"/>
  </si>
  <si>
    <t>…</t>
    <phoneticPr fontId="2"/>
  </si>
  <si>
    <t>５５</t>
  </si>
  <si>
    <t>５６</t>
  </si>
  <si>
    <t>８５歳 以上</t>
    <rPh sb="2" eb="3">
      <t>サイ</t>
    </rPh>
    <rPh sb="4" eb="6">
      <t>イジョウ</t>
    </rPh>
    <phoneticPr fontId="2"/>
  </si>
  <si>
    <t xml:space="preserve">  １</t>
  </si>
  <si>
    <t xml:space="preserve">  ２</t>
  </si>
  <si>
    <t xml:space="preserve">  ３</t>
  </si>
  <si>
    <t xml:space="preserve">  ４</t>
  </si>
  <si>
    <t xml:space="preserve">  ５</t>
  </si>
  <si>
    <t xml:space="preserve">  ６</t>
  </si>
  <si>
    <t xml:space="preserve">  ７</t>
  </si>
  <si>
    <t xml:space="preserve">  ８</t>
  </si>
  <si>
    <t xml:space="preserve">  ９</t>
  </si>
  <si>
    <t>１５歳 未満</t>
    <rPh sb="2" eb="3">
      <t>サイ</t>
    </rPh>
    <rPh sb="4" eb="6">
      <t>ミマン</t>
    </rPh>
    <phoneticPr fontId="2"/>
  </si>
  <si>
    <t>人　　　　　　　　　　　　　口</t>
    <rPh sb="0" eb="1">
      <t>ヒト</t>
    </rPh>
    <rPh sb="14" eb="15">
      <t>クチ</t>
    </rPh>
    <phoneticPr fontId="2"/>
  </si>
  <si>
    <t>総　　　　　数</t>
    <rPh sb="0" eb="1">
      <t>フサ</t>
    </rPh>
    <rPh sb="6" eb="7">
      <t>カズ</t>
    </rPh>
    <phoneticPr fontId="2"/>
  </si>
  <si>
    <t>総数（全年齢）</t>
    <rPh sb="0" eb="2">
      <t>ソウスウ</t>
    </rPh>
    <rPh sb="3" eb="4">
      <t>ゼン</t>
    </rPh>
    <rPh sb="4" eb="6">
      <t>ネンレイ</t>
    </rPh>
    <phoneticPr fontId="2"/>
  </si>
  <si>
    <t>不　　　　詳</t>
    <rPh sb="0" eb="1">
      <t>フ</t>
    </rPh>
    <rPh sb="5" eb="6">
      <t>ツマビ</t>
    </rPh>
    <phoneticPr fontId="2"/>
  </si>
  <si>
    <t>（再掲）</t>
    <rPh sb="1" eb="2">
      <t>サイ</t>
    </rPh>
    <rPh sb="2" eb="3">
      <t>ケイ</t>
    </rPh>
    <phoneticPr fontId="2"/>
  </si>
  <si>
    <t>１０～１４歳</t>
    <rPh sb="5" eb="6">
      <t>サイ</t>
    </rPh>
    <phoneticPr fontId="2"/>
  </si>
  <si>
    <t>１５～１９歳</t>
    <rPh sb="5" eb="6">
      <t>サイ</t>
    </rPh>
    <phoneticPr fontId="2"/>
  </si>
  <si>
    <t>２０～２４歳</t>
    <rPh sb="5" eb="6">
      <t>サイ</t>
    </rPh>
    <phoneticPr fontId="2"/>
  </si>
  <si>
    <t>２５～２９歳</t>
    <rPh sb="5" eb="6">
      <t>サイ</t>
    </rPh>
    <phoneticPr fontId="2"/>
  </si>
  <si>
    <t>３０～３４歳</t>
    <rPh sb="5" eb="6">
      <t>サイ</t>
    </rPh>
    <phoneticPr fontId="2"/>
  </si>
  <si>
    <t>３５～３９歳</t>
    <rPh sb="5" eb="6">
      <t>サイ</t>
    </rPh>
    <phoneticPr fontId="2"/>
  </si>
  <si>
    <t>４０～４４歳</t>
    <rPh sb="5" eb="6">
      <t>サイ</t>
    </rPh>
    <phoneticPr fontId="2"/>
  </si>
  <si>
    <t>４５～４９歳</t>
    <rPh sb="5" eb="6">
      <t>サイ</t>
    </rPh>
    <phoneticPr fontId="2"/>
  </si>
  <si>
    <t>５０～５４歳</t>
    <rPh sb="5" eb="6">
      <t>サイ</t>
    </rPh>
    <phoneticPr fontId="2"/>
  </si>
  <si>
    <t>５５～５９歳</t>
    <rPh sb="5" eb="6">
      <t>サイ</t>
    </rPh>
    <phoneticPr fontId="2"/>
  </si>
  <si>
    <t>６０～６４歳</t>
    <rPh sb="5" eb="6">
      <t>サイ</t>
    </rPh>
    <phoneticPr fontId="2"/>
  </si>
  <si>
    <t>６５～６９歳</t>
    <rPh sb="5" eb="6">
      <t>サイ</t>
    </rPh>
    <phoneticPr fontId="2"/>
  </si>
  <si>
    <t>７０～７４歳</t>
    <rPh sb="5" eb="6">
      <t>サイ</t>
    </rPh>
    <phoneticPr fontId="2"/>
  </si>
  <si>
    <t>７５～７９歳</t>
    <rPh sb="5" eb="6">
      <t>サイ</t>
    </rPh>
    <phoneticPr fontId="2"/>
  </si>
  <si>
    <t>８０～８４歳</t>
    <rPh sb="5" eb="6">
      <t>サイ</t>
    </rPh>
    <phoneticPr fontId="2"/>
  </si>
  <si>
    <t>１５～６４歳</t>
    <rPh sb="5" eb="6">
      <t>サイ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</si>
  <si>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</si>
  <si>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</si>
  <si>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</si>
  <si>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</si>
  <si>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</si>
  <si>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</si>
  <si>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</si>
  <si>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</si>
  <si>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</si>
  <si>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</si>
  <si>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</si>
  <si>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</si>
  <si>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</si>
  <si>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転　　　　　　　　　　入</t>
    <rPh sb="0" eb="1">
      <t>テン</t>
    </rPh>
    <rPh sb="11" eb="12">
      <t>ハイ</t>
    </rPh>
    <phoneticPr fontId="2"/>
  </si>
  <si>
    <t>　　　　　　１月</t>
    <rPh sb="7" eb="8">
      <t>ガツ</t>
    </rPh>
    <phoneticPr fontId="2"/>
  </si>
  <si>
    <t>　　　　　　２月</t>
    <rPh sb="7" eb="8">
      <t>ガツ</t>
    </rPh>
    <phoneticPr fontId="2"/>
  </si>
  <si>
    <t>　　　　　　３月</t>
    <rPh sb="7" eb="8">
      <t>ガツ</t>
    </rPh>
    <phoneticPr fontId="2"/>
  </si>
  <si>
    <t>　　　　　　４月</t>
    <rPh sb="7" eb="8">
      <t>ガツ</t>
    </rPh>
    <phoneticPr fontId="2"/>
  </si>
  <si>
    <t>　　　　　　５月</t>
    <rPh sb="7" eb="8">
      <t>ガツ</t>
    </rPh>
    <phoneticPr fontId="2"/>
  </si>
  <si>
    <t>　　　　　　６月</t>
    <rPh sb="7" eb="8">
      <t>ガツ</t>
    </rPh>
    <phoneticPr fontId="2"/>
  </si>
  <si>
    <t>　　　　　　７月</t>
    <rPh sb="7" eb="8">
      <t>ガツ</t>
    </rPh>
    <phoneticPr fontId="2"/>
  </si>
  <si>
    <t>　　　　　　８月</t>
    <rPh sb="7" eb="8">
      <t>ガツ</t>
    </rPh>
    <phoneticPr fontId="2"/>
  </si>
  <si>
    <t>　　　　　　９月</t>
    <rPh sb="7" eb="8">
      <t>ガツ</t>
    </rPh>
    <phoneticPr fontId="2"/>
  </si>
  <si>
    <t>　　　　　１０月</t>
    <rPh sb="7" eb="8">
      <t>ガツ</t>
    </rPh>
    <phoneticPr fontId="2"/>
  </si>
  <si>
    <t>　　　　　１１月</t>
    <rPh sb="7" eb="8">
      <t>ガツ</t>
    </rPh>
    <phoneticPr fontId="2"/>
  </si>
  <si>
    <t>　　　　　１２月</t>
    <rPh sb="7" eb="8">
      <t>ガツ</t>
    </rPh>
    <phoneticPr fontId="2"/>
  </si>
  <si>
    <t>年　　　　月</t>
    <rPh sb="0" eb="1">
      <t>ネン</t>
    </rPh>
    <rPh sb="5" eb="6">
      <t>ツキ</t>
    </rPh>
    <phoneticPr fontId="2"/>
  </si>
  <si>
    <t>（単位　　人）</t>
    <rPh sb="1" eb="3">
      <t>タンイ</t>
    </rPh>
    <rPh sb="5" eb="6">
      <t>ヒト</t>
    </rPh>
    <phoneticPr fontId="2"/>
  </si>
  <si>
    <t>　　　　（単位　　人）</t>
    <rPh sb="5" eb="7">
      <t>タンイ</t>
    </rPh>
    <rPh sb="9" eb="10">
      <t>ヒト</t>
    </rPh>
    <phoneticPr fontId="2"/>
  </si>
  <si>
    <t>計</t>
    <rPh sb="0" eb="1">
      <t>ケイ</t>
    </rPh>
    <phoneticPr fontId="2"/>
  </si>
  <si>
    <t>総　　　　　　　数</t>
    <rPh sb="0" eb="1">
      <t>フサ</t>
    </rPh>
    <rPh sb="8" eb="9">
      <t>カズ</t>
    </rPh>
    <phoneticPr fontId="2"/>
  </si>
  <si>
    <t>出　　　　生</t>
    <rPh sb="0" eb="1">
      <t>デ</t>
    </rPh>
    <rPh sb="5" eb="6">
      <t>ショウ</t>
    </rPh>
    <phoneticPr fontId="2"/>
  </si>
  <si>
    <t>死　　　　亡</t>
    <rPh sb="0" eb="1">
      <t>シ</t>
    </rPh>
    <rPh sb="5" eb="6">
      <t>ボウ</t>
    </rPh>
    <phoneticPr fontId="2"/>
  </si>
  <si>
    <t>県　　　内</t>
    <rPh sb="0" eb="1">
      <t>ケン</t>
    </rPh>
    <rPh sb="4" eb="5">
      <t>ウチ</t>
    </rPh>
    <phoneticPr fontId="2"/>
  </si>
  <si>
    <t>自　　　　　　然　　　　　　動　　　　　　態</t>
    <rPh sb="0" eb="1">
      <t>ジ</t>
    </rPh>
    <rPh sb="7" eb="8">
      <t>ゼン</t>
    </rPh>
    <rPh sb="14" eb="15">
      <t>ドウ</t>
    </rPh>
    <rPh sb="21" eb="22">
      <t>タイ</t>
    </rPh>
    <phoneticPr fontId="2"/>
  </si>
  <si>
    <t>総</t>
    <rPh sb="0" eb="1">
      <t>ソウ</t>
    </rPh>
    <phoneticPr fontId="2"/>
  </si>
  <si>
    <t>数</t>
    <rPh sb="0" eb="1">
      <t>カズ</t>
    </rPh>
    <phoneticPr fontId="2"/>
  </si>
  <si>
    <t>佐</t>
    <rPh sb="0" eb="1">
      <t>サ</t>
    </rPh>
    <phoneticPr fontId="2"/>
  </si>
  <si>
    <t>世</t>
    <rPh sb="0" eb="1">
      <t>セ</t>
    </rPh>
    <phoneticPr fontId="2"/>
  </si>
  <si>
    <t>保</t>
    <rPh sb="0" eb="1">
      <t>タモツ</t>
    </rPh>
    <phoneticPr fontId="2"/>
  </si>
  <si>
    <t>島</t>
    <rPh sb="0" eb="1">
      <t>シマ</t>
    </rPh>
    <phoneticPr fontId="2"/>
  </si>
  <si>
    <t>原</t>
    <rPh sb="0" eb="1">
      <t>ハラ</t>
    </rPh>
    <phoneticPr fontId="2"/>
  </si>
  <si>
    <t>諌</t>
    <rPh sb="0" eb="1">
      <t>イサ</t>
    </rPh>
    <phoneticPr fontId="2"/>
  </si>
  <si>
    <t>早</t>
    <rPh sb="0" eb="1">
      <t>ハヤ</t>
    </rPh>
    <phoneticPr fontId="2"/>
  </si>
  <si>
    <t>大</t>
    <rPh sb="0" eb="1">
      <t>オオ</t>
    </rPh>
    <phoneticPr fontId="2"/>
  </si>
  <si>
    <t>村</t>
    <rPh sb="0" eb="1">
      <t>ムラ</t>
    </rPh>
    <phoneticPr fontId="2"/>
  </si>
  <si>
    <t>平</t>
    <rPh sb="0" eb="1">
      <t>ヒラ</t>
    </rPh>
    <phoneticPr fontId="2"/>
  </si>
  <si>
    <t>戸</t>
    <rPh sb="0" eb="1">
      <t>ト</t>
    </rPh>
    <phoneticPr fontId="2"/>
  </si>
  <si>
    <t>松</t>
    <rPh sb="0" eb="1">
      <t>マツ</t>
    </rPh>
    <phoneticPr fontId="2"/>
  </si>
  <si>
    <t>浦</t>
    <rPh sb="0" eb="1">
      <t>ウラ</t>
    </rPh>
    <phoneticPr fontId="2"/>
  </si>
  <si>
    <t>西</t>
    <rPh sb="0" eb="1">
      <t>ニシ</t>
    </rPh>
    <phoneticPr fontId="2"/>
  </si>
  <si>
    <t>彼</t>
  </si>
  <si>
    <t>彼</t>
    <rPh sb="0" eb="1">
      <t>カレ</t>
    </rPh>
    <phoneticPr fontId="2"/>
  </si>
  <si>
    <t>杵</t>
  </si>
  <si>
    <t>杵</t>
    <rPh sb="0" eb="1">
      <t>キネ</t>
    </rPh>
    <phoneticPr fontId="2"/>
  </si>
  <si>
    <t>東</t>
    <rPh sb="0" eb="1">
      <t>ヒガシ</t>
    </rPh>
    <phoneticPr fontId="2"/>
  </si>
  <si>
    <t>北</t>
    <rPh sb="0" eb="1">
      <t>キタ</t>
    </rPh>
    <phoneticPr fontId="2"/>
  </si>
  <si>
    <t>南</t>
    <rPh sb="0" eb="1">
      <t>ミナミ</t>
    </rPh>
    <phoneticPr fontId="2"/>
  </si>
  <si>
    <t>壱</t>
    <rPh sb="0" eb="1">
      <t>１</t>
    </rPh>
    <phoneticPr fontId="2"/>
  </si>
  <si>
    <t>岐</t>
    <rPh sb="0" eb="1">
      <t>チマタ</t>
    </rPh>
    <phoneticPr fontId="2"/>
  </si>
  <si>
    <t>対</t>
    <rPh sb="0" eb="1">
      <t>タイ</t>
    </rPh>
    <phoneticPr fontId="2"/>
  </si>
  <si>
    <t>転　　　　　　　　　　出</t>
    <rPh sb="0" eb="1">
      <t>テン</t>
    </rPh>
    <rPh sb="11" eb="12">
      <t>デ</t>
    </rPh>
    <phoneticPr fontId="2"/>
  </si>
  <si>
    <t>県　　　外</t>
    <rPh sb="0" eb="1">
      <t>ケン</t>
    </rPh>
    <rPh sb="4" eb="5">
      <t>ソト</t>
    </rPh>
    <phoneticPr fontId="2"/>
  </si>
  <si>
    <t>転　　　　　　　　　　　　</t>
    <rPh sb="0" eb="1">
      <t>テン</t>
    </rPh>
    <phoneticPr fontId="2"/>
  </si>
  <si>
    <t>　　　　　　　　　　　　入</t>
    <rPh sb="12" eb="13">
      <t>ニュウ</t>
    </rPh>
    <phoneticPr fontId="2"/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</si>
  <si>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</si>
  <si>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</si>
  <si>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</si>
  <si>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</si>
  <si>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</si>
  <si>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</si>
  <si>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</si>
  <si>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</si>
  <si>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</si>
  <si>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</si>
  <si>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</si>
  <si>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</si>
  <si>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</si>
  <si>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</si>
  <si>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</si>
  <si>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</si>
  <si>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</si>
  <si>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</si>
  <si>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</si>
  <si>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</si>
  <si>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</si>
  <si>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</si>
  <si>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</si>
  <si>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</si>
  <si>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</si>
  <si>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</si>
  <si>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</si>
  <si>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</si>
  <si>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</si>
  <si>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</si>
  <si>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</si>
  <si>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</si>
  <si>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</si>
  <si>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</si>
  <si>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</si>
  <si>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４５</t>
  </si>
  <si>
    <t>４６</t>
  </si>
  <si>
    <t>４７</t>
  </si>
  <si>
    <t>４８</t>
  </si>
  <si>
    <t>　　　本表は、市制施行以来の本市の人口推移を各年別に示したものである。</t>
    <rPh sb="3" eb="4">
      <t>ホン</t>
    </rPh>
    <rPh sb="4" eb="5">
      <t>ヒョウ</t>
    </rPh>
    <rPh sb="7" eb="9">
      <t>シセイ</t>
    </rPh>
    <rPh sb="9" eb="11">
      <t>シコウ</t>
    </rPh>
    <rPh sb="11" eb="13">
      <t>イライ</t>
    </rPh>
    <rPh sb="14" eb="15">
      <t>ホン</t>
    </rPh>
    <rPh sb="15" eb="16">
      <t>シ</t>
    </rPh>
    <rPh sb="17" eb="19">
      <t>ジンコウ</t>
    </rPh>
    <rPh sb="19" eb="21">
      <t>スイイ</t>
    </rPh>
    <rPh sb="22" eb="23">
      <t>カク</t>
    </rPh>
    <rPh sb="23" eb="25">
      <t>ネンベツ</t>
    </rPh>
    <rPh sb="26" eb="27">
      <t>シメ</t>
    </rPh>
    <phoneticPr fontId="2"/>
  </si>
  <si>
    <t>４９</t>
  </si>
  <si>
    <t>５０</t>
  </si>
  <si>
    <t>５１</t>
  </si>
  <si>
    <t>５２</t>
  </si>
  <si>
    <t>５３</t>
  </si>
  <si>
    <t>５４</t>
  </si>
  <si>
    <t>５７</t>
  </si>
  <si>
    <t>５８</t>
  </si>
  <si>
    <t>５９</t>
  </si>
  <si>
    <t>６１</t>
  </si>
  <si>
    <t>６２</t>
  </si>
  <si>
    <t>６３</t>
  </si>
  <si>
    <t>６４</t>
  </si>
  <si>
    <t>６５</t>
  </si>
  <si>
    <t>６６</t>
  </si>
  <si>
    <t>６７</t>
  </si>
  <si>
    <t>６８</t>
  </si>
  <si>
    <t>６９</t>
  </si>
  <si>
    <t>７０</t>
  </si>
  <si>
    <t>７１</t>
  </si>
  <si>
    <t>７２</t>
  </si>
  <si>
    <t>７３</t>
  </si>
  <si>
    <t>７４</t>
  </si>
  <si>
    <t>７５</t>
  </si>
  <si>
    <t>７６</t>
  </si>
  <si>
    <t>７７</t>
  </si>
  <si>
    <t>７８</t>
  </si>
  <si>
    <t>７９</t>
  </si>
  <si>
    <t>８０</t>
  </si>
  <si>
    <t>８１</t>
  </si>
  <si>
    <t>８２</t>
  </si>
  <si>
    <t>８３</t>
  </si>
  <si>
    <t>８４</t>
  </si>
  <si>
    <t>（単位　　人）</t>
    <rPh sb="1" eb="3">
      <t>タンイ</t>
    </rPh>
    <rPh sb="5" eb="6">
      <t>ニン</t>
    </rPh>
    <phoneticPr fontId="2"/>
  </si>
  <si>
    <t>年少人口指数</t>
    <rPh sb="0" eb="1">
      <t>トシ</t>
    </rPh>
    <rPh sb="1" eb="2">
      <t>ショウ</t>
    </rPh>
    <rPh sb="2" eb="3">
      <t>ヒト</t>
    </rPh>
    <rPh sb="3" eb="4">
      <t>クチ</t>
    </rPh>
    <rPh sb="4" eb="5">
      <t>ユビ</t>
    </rPh>
    <rPh sb="5" eb="6">
      <t>カズ</t>
    </rPh>
    <phoneticPr fontId="2"/>
  </si>
  <si>
    <t>老年人口指数</t>
    <rPh sb="0" eb="1">
      <t>ロウ</t>
    </rPh>
    <rPh sb="1" eb="2">
      <t>トシ</t>
    </rPh>
    <rPh sb="2" eb="3">
      <t>ヒト</t>
    </rPh>
    <rPh sb="3" eb="4">
      <t>クチ</t>
    </rPh>
    <rPh sb="4" eb="5">
      <t>ユビ</t>
    </rPh>
    <rPh sb="5" eb="6">
      <t>カズ</t>
    </rPh>
    <phoneticPr fontId="2"/>
  </si>
  <si>
    <t>従属人口指数</t>
    <rPh sb="0" eb="1">
      <t>ジュウ</t>
    </rPh>
    <rPh sb="1" eb="2">
      <t>ゾク</t>
    </rPh>
    <rPh sb="2" eb="3">
      <t>ヒト</t>
    </rPh>
    <rPh sb="3" eb="4">
      <t>クチ</t>
    </rPh>
    <rPh sb="4" eb="5">
      <t>ユビ</t>
    </rPh>
    <rPh sb="5" eb="6">
      <t>カズ</t>
    </rPh>
    <phoneticPr fontId="2"/>
  </si>
  <si>
    <t>老年化指数</t>
    <rPh sb="0" eb="1">
      <t>ロウ</t>
    </rPh>
    <rPh sb="1" eb="2">
      <t>トシ</t>
    </rPh>
    <rPh sb="2" eb="3">
      <t>カ</t>
    </rPh>
    <rPh sb="3" eb="4">
      <t>ユビ</t>
    </rPh>
    <rPh sb="4" eb="5">
      <t>カズ</t>
    </rPh>
    <phoneticPr fontId="2"/>
  </si>
  <si>
    <t>１月　</t>
    <rPh sb="1" eb="2">
      <t>ガツ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</si>
  <si>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</si>
  <si>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</si>
  <si>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４月　</t>
    <rPh sb="1" eb="2">
      <t>ガツ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</si>
  <si>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</si>
  <si>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</si>
  <si>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</si>
  <si>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</si>
  <si>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</si>
  <si>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</si>
  <si>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</si>
  <si>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</si>
  <si>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人　　　口</t>
    <rPh sb="0" eb="1">
      <t>ヒト</t>
    </rPh>
    <rPh sb="4" eb="5">
      <t>クチ</t>
    </rPh>
    <phoneticPr fontId="2"/>
  </si>
  <si>
    <t>６５歳 以上</t>
    <rPh sb="2" eb="3">
      <t>サイ</t>
    </rPh>
    <rPh sb="4" eb="6">
      <t>イジョウ</t>
    </rPh>
    <phoneticPr fontId="2"/>
  </si>
  <si>
    <t>-</t>
    <phoneticPr fontId="2"/>
  </si>
  <si>
    <t>世帯数</t>
  </si>
  <si>
    <t/>
  </si>
  <si>
    <t>うち
15歳未満</t>
  </si>
  <si>
    <t>うち
65歳以上</t>
  </si>
  <si>
    <t>男</t>
  </si>
  <si>
    <t>女</t>
  </si>
  <si>
    <t>一般
世帯</t>
  </si>
  <si>
    <t>施設等
の世帯</t>
  </si>
  <si>
    <t>非線引きの区域</t>
    <rPh sb="0" eb="1">
      <t>ヒ</t>
    </rPh>
    <phoneticPr fontId="9"/>
  </si>
  <si>
    <t xml:space="preserve"> </t>
  </si>
  <si>
    <t>年　齢</t>
    <rPh sb="0" eb="1">
      <t>トシ</t>
    </rPh>
    <rPh sb="2" eb="3">
      <t>ヨワイ</t>
    </rPh>
    <phoneticPr fontId="2"/>
  </si>
  <si>
    <t>年　　齢</t>
    <rPh sb="0" eb="1">
      <t>トシ</t>
    </rPh>
    <rPh sb="3" eb="4">
      <t>ヨワイ</t>
    </rPh>
    <phoneticPr fontId="2"/>
  </si>
  <si>
    <t>増　　　減</t>
    <rPh sb="0" eb="1">
      <t>ゾウ</t>
    </rPh>
    <rPh sb="4" eb="5">
      <t>ヘ</t>
    </rPh>
    <phoneticPr fontId="2"/>
  </si>
  <si>
    <t>増　　　減</t>
    <rPh sb="0" eb="1">
      <t>ゾウ</t>
    </rPh>
    <rPh sb="4" eb="5">
      <t>ゲン</t>
    </rPh>
    <phoneticPr fontId="2"/>
  </si>
  <si>
    <t>平成　   元年</t>
    <rPh sb="0" eb="2">
      <t>ヘイセイ</t>
    </rPh>
    <rPh sb="6" eb="8">
      <t>ガンネン</t>
    </rPh>
    <phoneticPr fontId="2"/>
  </si>
  <si>
    <t>年　　月</t>
    <rPh sb="0" eb="1">
      <t>ネン</t>
    </rPh>
    <rPh sb="3" eb="4">
      <t>ツキ</t>
    </rPh>
    <phoneticPr fontId="2"/>
  </si>
  <si>
    <t xml:space="preserve">              -</t>
    <phoneticPr fontId="2"/>
  </si>
  <si>
    <t>　　  　　　…</t>
    <phoneticPr fontId="2"/>
  </si>
  <si>
    <t>　　　  　　…</t>
    <phoneticPr fontId="2"/>
  </si>
  <si>
    <t xml:space="preserve">             …</t>
    <phoneticPr fontId="2"/>
  </si>
  <si>
    <t>　　　    　…</t>
    <phoneticPr fontId="2"/>
  </si>
  <si>
    <t>　　　　    …</t>
    <phoneticPr fontId="2"/>
  </si>
  <si>
    <t>　　　　  　…</t>
    <phoneticPr fontId="2"/>
  </si>
  <si>
    <t xml:space="preserve">   △24,906</t>
    <phoneticPr fontId="2"/>
  </si>
  <si>
    <t xml:space="preserve">              -</t>
    <phoneticPr fontId="2"/>
  </si>
  <si>
    <t xml:space="preserve">   △42,500</t>
    <phoneticPr fontId="2"/>
  </si>
  <si>
    <t xml:space="preserve">   △17,056</t>
    <phoneticPr fontId="2"/>
  </si>
  <si>
    <t xml:space="preserve">  ０</t>
    <phoneticPr fontId="2"/>
  </si>
  <si>
    <t>６０</t>
    <phoneticPr fontId="2"/>
  </si>
  <si>
    <t>(単位　　k㎡、世帯、人）</t>
    <rPh sb="1" eb="3">
      <t>タンイ</t>
    </rPh>
    <rPh sb="8" eb="10">
      <t>セタイ</t>
    </rPh>
    <rPh sb="11" eb="12">
      <t>ヒト</t>
    </rPh>
    <phoneticPr fontId="2"/>
  </si>
  <si>
    <t>人　　口</t>
    <phoneticPr fontId="9"/>
  </si>
  <si>
    <t xml:space="preserve">世帯人員 </t>
    <phoneticPr fontId="9"/>
  </si>
  <si>
    <t>総数</t>
    <phoneticPr fontId="9"/>
  </si>
  <si>
    <t>都市計画区域</t>
    <phoneticPr fontId="9"/>
  </si>
  <si>
    <t>Ⅰ</t>
    <phoneticPr fontId="9"/>
  </si>
  <si>
    <t>市街化区域</t>
    <phoneticPr fontId="9"/>
  </si>
  <si>
    <t>工業区域</t>
    <phoneticPr fontId="9"/>
  </si>
  <si>
    <t>工業Ａ区域</t>
    <phoneticPr fontId="9"/>
  </si>
  <si>
    <t xml:space="preserve">工業専用地域    </t>
    <phoneticPr fontId="9"/>
  </si>
  <si>
    <t xml:space="preserve">工業専用地域とその他    </t>
    <phoneticPr fontId="9"/>
  </si>
  <si>
    <t xml:space="preserve">工業地域    </t>
    <phoneticPr fontId="9"/>
  </si>
  <si>
    <t xml:space="preserve">工業地域とその他    </t>
    <phoneticPr fontId="9"/>
  </si>
  <si>
    <t>工業Ｂ区域</t>
    <phoneticPr fontId="9"/>
  </si>
  <si>
    <t xml:space="preserve">準工業地域    </t>
    <phoneticPr fontId="9"/>
  </si>
  <si>
    <t xml:space="preserve">準工業地域とその他    </t>
    <phoneticPr fontId="9"/>
  </si>
  <si>
    <t>商業区域</t>
    <phoneticPr fontId="9"/>
  </si>
  <si>
    <t>商業Ａ区域</t>
    <phoneticPr fontId="9"/>
  </si>
  <si>
    <t xml:space="preserve">商業地域    </t>
    <phoneticPr fontId="9"/>
  </si>
  <si>
    <t xml:space="preserve">商業地域とその他    </t>
    <phoneticPr fontId="9"/>
  </si>
  <si>
    <t>商業Ｂ区域</t>
    <phoneticPr fontId="9"/>
  </si>
  <si>
    <t xml:space="preserve">近隣商業地域    </t>
    <phoneticPr fontId="9"/>
  </si>
  <si>
    <t xml:space="preserve">近隣商業地域とその他    </t>
    <phoneticPr fontId="9"/>
  </si>
  <si>
    <t xml:space="preserve">住居区域     </t>
    <phoneticPr fontId="9"/>
  </si>
  <si>
    <t>住居地域</t>
    <phoneticPr fontId="9"/>
  </si>
  <si>
    <t xml:space="preserve">準住居地域    </t>
    <phoneticPr fontId="9"/>
  </si>
  <si>
    <t xml:space="preserve">第2種住居地域    </t>
    <phoneticPr fontId="9"/>
  </si>
  <si>
    <t xml:space="preserve">第1種住居地域    </t>
    <phoneticPr fontId="9"/>
  </si>
  <si>
    <t xml:space="preserve">住居地域混合    </t>
    <phoneticPr fontId="9"/>
  </si>
  <si>
    <t xml:space="preserve">住居地域とその他    </t>
    <phoneticPr fontId="9"/>
  </si>
  <si>
    <t xml:space="preserve">中高層住居専用地域 </t>
    <phoneticPr fontId="9"/>
  </si>
  <si>
    <t xml:space="preserve">中高層住居専用地域とその他    </t>
    <phoneticPr fontId="9"/>
  </si>
  <si>
    <t xml:space="preserve">低層住居専用地域 </t>
    <phoneticPr fontId="9"/>
  </si>
  <si>
    <t>Ⅱ</t>
    <phoneticPr fontId="9"/>
  </si>
  <si>
    <t xml:space="preserve">市街化調整区域    </t>
    <phoneticPr fontId="9"/>
  </si>
  <si>
    <t>Ⅲ</t>
    <phoneticPr fontId="9"/>
  </si>
  <si>
    <t>都市計画区域以外の区域</t>
    <phoneticPr fontId="9"/>
  </si>
  <si>
    <t>(単位　　人）</t>
    <rPh sb="1" eb="3">
      <t>タンイ</t>
    </rPh>
    <rPh sb="5" eb="6">
      <t>ニン</t>
    </rPh>
    <phoneticPr fontId="2"/>
  </si>
  <si>
    <t>総数</t>
  </si>
  <si>
    <t>矢の平１丁目</t>
  </si>
  <si>
    <t>矢の平２丁目</t>
  </si>
  <si>
    <t>矢の平３丁目</t>
  </si>
  <si>
    <t>鳴見台２丁目</t>
  </si>
  <si>
    <t>中小島２丁目</t>
  </si>
  <si>
    <t>田上１丁目</t>
  </si>
  <si>
    <t>田上２丁目</t>
  </si>
  <si>
    <t>田上３丁目</t>
  </si>
  <si>
    <t>田上４丁目</t>
  </si>
  <si>
    <t>５　　人　口　の　推　移　（Ⅰ）</t>
    <rPh sb="3" eb="4">
      <t>ヒト</t>
    </rPh>
    <rPh sb="5" eb="6">
      <t>クチ</t>
    </rPh>
    <rPh sb="9" eb="10">
      <t>スイ</t>
    </rPh>
    <rPh sb="11" eb="12">
      <t>ワタル</t>
    </rPh>
    <phoneticPr fontId="2"/>
  </si>
  <si>
    <t>５　　人　口　の　推　移　（Ⅱ）</t>
    <rPh sb="3" eb="4">
      <t>ヒト</t>
    </rPh>
    <rPh sb="5" eb="6">
      <t>クチ</t>
    </rPh>
    <rPh sb="9" eb="10">
      <t>スイ</t>
    </rPh>
    <rPh sb="11" eb="12">
      <t>ワタル</t>
    </rPh>
    <phoneticPr fontId="2"/>
  </si>
  <si>
    <t>５　　人　口　の　推　移　（Ⅲ）</t>
    <rPh sb="3" eb="4">
      <t>ヒト</t>
    </rPh>
    <rPh sb="5" eb="6">
      <t>クチ</t>
    </rPh>
    <rPh sb="9" eb="10">
      <t>スイ</t>
    </rPh>
    <rPh sb="11" eb="12">
      <t>ワタル</t>
    </rPh>
    <phoneticPr fontId="2"/>
  </si>
  <si>
    <t>９　　婚　姻　・　離　婚　数</t>
    <rPh sb="3" eb="4">
      <t>コン</t>
    </rPh>
    <rPh sb="5" eb="6">
      <t>イン</t>
    </rPh>
    <rPh sb="9" eb="10">
      <t>ハナレ</t>
    </rPh>
    <rPh sb="11" eb="12">
      <t>コン</t>
    </rPh>
    <rPh sb="13" eb="14">
      <t>カズ</t>
    </rPh>
    <phoneticPr fontId="2"/>
  </si>
  <si>
    <t>８　　住民基本台帳に基づく年齢別、男女別人口</t>
    <rPh sb="3" eb="5">
      <t>ジュウミン</t>
    </rPh>
    <rPh sb="5" eb="7">
      <t>キホン</t>
    </rPh>
    <rPh sb="7" eb="9">
      <t>ダイチョウ</t>
    </rPh>
    <rPh sb="10" eb="11">
      <t>モト</t>
    </rPh>
    <rPh sb="13" eb="15">
      <t>ネンレイ</t>
    </rPh>
    <rPh sb="15" eb="16">
      <t>ベツ</t>
    </rPh>
    <rPh sb="17" eb="19">
      <t>ダンジョ</t>
    </rPh>
    <rPh sb="19" eb="20">
      <t>ベツ</t>
    </rPh>
    <rPh sb="20" eb="22">
      <t>ジンコウ</t>
    </rPh>
    <phoneticPr fontId="2"/>
  </si>
  <si>
    <t>　　　　　　　　（２）　婚姻・離婚は届出のあった月を計上している。</t>
  </si>
  <si>
    <t>（単位　　件）</t>
  </si>
  <si>
    <t>婚姻</t>
  </si>
  <si>
    <t>離婚</t>
  </si>
  <si>
    <t>カナダ</t>
  </si>
  <si>
    <t>（単位　　人）</t>
  </si>
  <si>
    <t>（438,635）</t>
  </si>
  <si>
    <t>（457,754）</t>
  </si>
  <si>
    <t>（423,167）</t>
  </si>
  <si>
    <t>（442,903）</t>
  </si>
  <si>
    <t>（442,699）</t>
  </si>
  <si>
    <t>（457,390）</t>
  </si>
  <si>
    <t>　　　２２年</t>
    <rPh sb="5" eb="6">
      <t>ネン</t>
    </rPh>
    <phoneticPr fontId="2"/>
  </si>
  <si>
    <t>　　　　　   ９年</t>
    <rPh sb="9" eb="10">
      <t>ネン</t>
    </rPh>
    <phoneticPr fontId="2"/>
  </si>
  <si>
    <t>　 　　　　１０年</t>
    <rPh sb="8" eb="9">
      <t>ネン</t>
    </rPh>
    <phoneticPr fontId="2"/>
  </si>
  <si>
    <t>　　 　　　１１年</t>
    <rPh sb="8" eb="9">
      <t>ネン</t>
    </rPh>
    <phoneticPr fontId="2"/>
  </si>
  <si>
    <t>　　 　　　１２年</t>
    <rPh sb="8" eb="9">
      <t>ネン</t>
    </rPh>
    <phoneticPr fontId="2"/>
  </si>
  <si>
    <t>　　 　　　１３年</t>
    <rPh sb="8" eb="9">
      <t>ネン</t>
    </rPh>
    <phoneticPr fontId="2"/>
  </si>
  <si>
    <t>　　　 　　１４年</t>
    <rPh sb="8" eb="9">
      <t>ネン</t>
    </rPh>
    <phoneticPr fontId="2"/>
  </si>
  <si>
    <t>　　　　 　　２年</t>
    <rPh sb="8" eb="9">
      <t>ネン</t>
    </rPh>
    <phoneticPr fontId="2"/>
  </si>
  <si>
    <t>　 　　　　　３年</t>
    <rPh sb="8" eb="9">
      <t>ネン</t>
    </rPh>
    <phoneticPr fontId="2"/>
  </si>
  <si>
    <t>　 　　　　　４年</t>
    <rPh sb="8" eb="9">
      <t>ネン</t>
    </rPh>
    <phoneticPr fontId="2"/>
  </si>
  <si>
    <t>　　　 　　　５年</t>
    <rPh sb="8" eb="9">
      <t>ネン</t>
    </rPh>
    <phoneticPr fontId="2"/>
  </si>
  <si>
    <t>　　  　　１０年　</t>
    <rPh sb="8" eb="9">
      <t>ネン</t>
    </rPh>
    <phoneticPr fontId="2"/>
  </si>
  <si>
    <t>　       　４１年</t>
    <rPh sb="11" eb="12">
      <t>ネン</t>
    </rPh>
    <phoneticPr fontId="2"/>
  </si>
  <si>
    <t xml:space="preserve">  　　　　１８年</t>
    <rPh sb="8" eb="9">
      <t>ネン</t>
    </rPh>
    <phoneticPr fontId="2"/>
  </si>
  <si>
    <t>　　  　　１７年</t>
    <rPh sb="8" eb="9">
      <t>ネン</t>
    </rPh>
    <phoneticPr fontId="2"/>
  </si>
  <si>
    <t>　　  　　１６年</t>
    <rPh sb="8" eb="9">
      <t>ネン</t>
    </rPh>
    <phoneticPr fontId="2"/>
  </si>
  <si>
    <t>　　  　　１５年</t>
    <rPh sb="8" eb="9">
      <t>ネン</t>
    </rPh>
    <phoneticPr fontId="2"/>
  </si>
  <si>
    <t>　  　　　１４年</t>
    <rPh sb="8" eb="9">
      <t>ネン</t>
    </rPh>
    <phoneticPr fontId="2"/>
  </si>
  <si>
    <t xml:space="preserve">  　　　　１３年</t>
    <rPh sb="8" eb="9">
      <t>ネン</t>
    </rPh>
    <phoneticPr fontId="2"/>
  </si>
  <si>
    <t>　  　　　１２年</t>
    <rPh sb="8" eb="9">
      <t>ネン</t>
    </rPh>
    <phoneticPr fontId="2"/>
  </si>
  <si>
    <t>　　　  　１１年</t>
    <rPh sb="8" eb="9">
      <t>ネン</t>
    </rPh>
    <phoneticPr fontId="2"/>
  </si>
  <si>
    <t>　　　  　  ９年</t>
    <rPh sb="9" eb="10">
      <t>ネン</t>
    </rPh>
    <phoneticPr fontId="2"/>
  </si>
  <si>
    <t>　　  　　　７年</t>
    <rPh sb="8" eb="9">
      <t>ネン</t>
    </rPh>
    <phoneticPr fontId="2"/>
  </si>
  <si>
    <t>　  　　　　６年</t>
    <rPh sb="8" eb="9">
      <t>ネン</t>
    </rPh>
    <phoneticPr fontId="2"/>
  </si>
  <si>
    <t xml:space="preserve">　　  　  　８年 </t>
    <rPh sb="9" eb="10">
      <t>ネン</t>
    </rPh>
    <phoneticPr fontId="2"/>
  </si>
  <si>
    <t>新戸町４丁目</t>
  </si>
  <si>
    <t>10～14歳</t>
    <rPh sb="5" eb="6">
      <t>サイ</t>
    </rPh>
    <phoneticPr fontId="6"/>
  </si>
  <si>
    <t>15～19歳</t>
    <rPh sb="5" eb="6">
      <t>サイ</t>
    </rPh>
    <phoneticPr fontId="6"/>
  </si>
  <si>
    <t>20～24歳</t>
    <rPh sb="5" eb="6">
      <t>サイ</t>
    </rPh>
    <phoneticPr fontId="6"/>
  </si>
  <si>
    <t>25～29歳</t>
    <rPh sb="5" eb="6">
      <t>サイ</t>
    </rPh>
    <phoneticPr fontId="6"/>
  </si>
  <si>
    <t>30～34歳</t>
    <rPh sb="5" eb="6">
      <t>サイ</t>
    </rPh>
    <phoneticPr fontId="6"/>
  </si>
  <si>
    <t>35～39歳</t>
    <rPh sb="5" eb="6">
      <t>サイ</t>
    </rPh>
    <phoneticPr fontId="6"/>
  </si>
  <si>
    <t>40～44歳</t>
    <rPh sb="5" eb="6">
      <t>サイ</t>
    </rPh>
    <phoneticPr fontId="6"/>
  </si>
  <si>
    <t>45～49歳</t>
    <rPh sb="5" eb="6">
      <t>サイ</t>
    </rPh>
    <phoneticPr fontId="6"/>
  </si>
  <si>
    <t>50～54歳</t>
    <rPh sb="5" eb="6">
      <t>サイ</t>
    </rPh>
    <phoneticPr fontId="6"/>
  </si>
  <si>
    <t>55～59歳</t>
    <rPh sb="5" eb="6">
      <t>サイ</t>
    </rPh>
    <phoneticPr fontId="6"/>
  </si>
  <si>
    <t>60～64歳</t>
    <rPh sb="5" eb="6">
      <t>サイ</t>
    </rPh>
    <phoneticPr fontId="6"/>
  </si>
  <si>
    <t>65～69歳</t>
    <rPh sb="5" eb="6">
      <t>サイ</t>
    </rPh>
    <phoneticPr fontId="6"/>
  </si>
  <si>
    <t>70～74歳</t>
    <rPh sb="5" eb="6">
      <t>サイ</t>
    </rPh>
    <phoneticPr fontId="6"/>
  </si>
  <si>
    <t>75～79歳</t>
    <rPh sb="5" eb="6">
      <t>サイ</t>
    </rPh>
    <phoneticPr fontId="6"/>
  </si>
  <si>
    <t>80～84歳</t>
    <rPh sb="5" eb="6">
      <t>サイ</t>
    </rPh>
    <phoneticPr fontId="6"/>
  </si>
  <si>
    <t>　　　１２年</t>
  </si>
  <si>
    <t>　　　１７年</t>
  </si>
  <si>
    <t>-</t>
  </si>
  <si>
    <t>　　　　　１３年</t>
  </si>
  <si>
    <t>　　　　　１４年</t>
  </si>
  <si>
    <t>　　　　　１５年</t>
  </si>
  <si>
    <t>　　　　　１６年</t>
  </si>
  <si>
    <t>　　　　　１８年</t>
  </si>
  <si>
    <t>　　　　　１９年</t>
  </si>
  <si>
    <t>　　　　　２０年</t>
  </si>
  <si>
    <t>　　　　　２１年</t>
  </si>
  <si>
    <t>　　　　　２３年</t>
  </si>
  <si>
    <t>　　　　　２４年</t>
  </si>
  <si>
    <t>　　　　　１１年</t>
    <rPh sb="7" eb="8">
      <t>ネン</t>
    </rPh>
    <phoneticPr fontId="2"/>
  </si>
  <si>
    <t>１１　　流　入　・　流　出　人　口</t>
    <rPh sb="4" eb="5">
      <t>ナガレ</t>
    </rPh>
    <rPh sb="6" eb="7">
      <t>イ</t>
    </rPh>
    <rPh sb="10" eb="11">
      <t>ナガレ</t>
    </rPh>
    <rPh sb="12" eb="13">
      <t>デ</t>
    </rPh>
    <rPh sb="14" eb="15">
      <t>ヒト</t>
    </rPh>
    <rPh sb="16" eb="17">
      <t>クチ</t>
    </rPh>
    <phoneticPr fontId="2"/>
  </si>
  <si>
    <t>２６年　</t>
    <rPh sb="2" eb="3">
      <t>ネン</t>
    </rPh>
    <phoneticPr fontId="2"/>
  </si>
  <si>
    <t>２５年</t>
  </si>
  <si>
    <t>２６年</t>
  </si>
  <si>
    <t>２６年　</t>
  </si>
  <si>
    <t>不</t>
    <rPh sb="0" eb="1">
      <t>フ</t>
    </rPh>
    <phoneticPr fontId="2"/>
  </si>
  <si>
    <t>明</t>
    <rPh sb="0" eb="1">
      <t>メイ</t>
    </rPh>
    <phoneticPr fontId="2"/>
  </si>
  <si>
    <t>（注）２  ２０年１１月　１日</t>
    <rPh sb="8" eb="9">
      <t>ネン</t>
    </rPh>
    <rPh sb="11" eb="12">
      <t>ガツ</t>
    </rPh>
    <rPh sb="14" eb="15">
      <t>ニチ</t>
    </rPh>
    <phoneticPr fontId="2"/>
  </si>
  <si>
    <t>（注）２  １９年　２月２２日</t>
    <rPh sb="8" eb="9">
      <t>ネン</t>
    </rPh>
    <rPh sb="11" eb="12">
      <t>ガツ</t>
    </rPh>
    <rPh sb="14" eb="15">
      <t>ニチ</t>
    </rPh>
    <phoneticPr fontId="2"/>
  </si>
  <si>
    <t>（注）１    ９年１０月　１日</t>
    <rPh sb="9" eb="10">
      <t>ネン</t>
    </rPh>
    <rPh sb="12" eb="13">
      <t>ガツ</t>
    </rPh>
    <rPh sb="15" eb="16">
      <t>ニチ</t>
    </rPh>
    <phoneticPr fontId="2"/>
  </si>
  <si>
    <t>（注）１   １４年１０月　１日</t>
    <rPh sb="9" eb="10">
      <t>ネン</t>
    </rPh>
    <rPh sb="12" eb="13">
      <t>ガツ</t>
    </rPh>
    <rPh sb="15" eb="16">
      <t>ニチ</t>
    </rPh>
    <phoneticPr fontId="2"/>
  </si>
  <si>
    <t>（注）１     ５年１０月　１日</t>
    <rPh sb="10" eb="11">
      <t>ネン</t>
    </rPh>
    <rPh sb="13" eb="14">
      <t>ガツ</t>
    </rPh>
    <rPh sb="16" eb="17">
      <t>ニチ</t>
    </rPh>
    <phoneticPr fontId="2"/>
  </si>
  <si>
    <t>（注）１ １０年１０月　１日</t>
    <rPh sb="7" eb="8">
      <t>ネン</t>
    </rPh>
    <rPh sb="10" eb="11">
      <t>ガツ</t>
    </rPh>
    <rPh sb="13" eb="14">
      <t>ニチ</t>
    </rPh>
    <phoneticPr fontId="2"/>
  </si>
  <si>
    <t>（注）１ １５年１０月　１日</t>
    <rPh sb="7" eb="8">
      <t>ネン</t>
    </rPh>
    <rPh sb="10" eb="11">
      <t>ガツ</t>
    </rPh>
    <rPh sb="13" eb="14">
      <t>ニチ</t>
    </rPh>
    <phoneticPr fontId="2"/>
  </si>
  <si>
    <t>（注）２  ２１年　４月２６日</t>
    <rPh sb="6" eb="9">
      <t>ニ１ネン</t>
    </rPh>
    <rPh sb="11" eb="12">
      <t>ガツ</t>
    </rPh>
    <rPh sb="14" eb="15">
      <t>ニチ</t>
    </rPh>
    <phoneticPr fontId="2"/>
  </si>
  <si>
    <t>（注）１  ２２年１０月　１日</t>
    <rPh sb="8" eb="9">
      <t>ネン</t>
    </rPh>
    <rPh sb="11" eb="12">
      <t>ガツ</t>
    </rPh>
    <rPh sb="14" eb="15">
      <t>ニチ</t>
    </rPh>
    <phoneticPr fontId="2"/>
  </si>
  <si>
    <t>（注）１  ２５年１０月　１日</t>
    <rPh sb="8" eb="9">
      <t>ネン</t>
    </rPh>
    <rPh sb="11" eb="12">
      <t>ガツ</t>
    </rPh>
    <rPh sb="14" eb="15">
      <t>ニチ</t>
    </rPh>
    <phoneticPr fontId="2"/>
  </si>
  <si>
    <t>（注）１  ３５年</t>
    <rPh sb="8" eb="9">
      <t>ネン</t>
    </rPh>
    <phoneticPr fontId="2"/>
  </si>
  <si>
    <t>（注）１  ４０年</t>
    <rPh sb="8" eb="9">
      <t>ネン</t>
    </rPh>
    <phoneticPr fontId="2"/>
  </si>
  <si>
    <t>（注）１  ４５年</t>
    <rPh sb="8" eb="9">
      <t>ネン</t>
    </rPh>
    <phoneticPr fontId="2"/>
  </si>
  <si>
    <t>（注）１  １７年</t>
    <phoneticPr fontId="2"/>
  </si>
  <si>
    <t>（注）１  １２年</t>
    <phoneticPr fontId="2"/>
  </si>
  <si>
    <t>（注）１  　７年</t>
    <rPh sb="8" eb="9">
      <t>ネン</t>
    </rPh>
    <phoneticPr fontId="2"/>
  </si>
  <si>
    <t>（注）１  ５５年</t>
    <rPh sb="8" eb="9">
      <t>ネン</t>
    </rPh>
    <phoneticPr fontId="2"/>
  </si>
  <si>
    <t>（注）１  ５０年</t>
    <rPh sb="8" eb="9">
      <t>ネン</t>
    </rPh>
    <phoneticPr fontId="2"/>
  </si>
  <si>
    <t>（注）１  ６０年</t>
    <rPh sb="8" eb="9">
      <t>ネン</t>
    </rPh>
    <phoneticPr fontId="2"/>
  </si>
  <si>
    <t>社　　　　　　会　　　　　　動　　　　　　態</t>
    <rPh sb="0" eb="1">
      <t>シャ</t>
    </rPh>
    <rPh sb="7" eb="8">
      <t>カイ</t>
    </rPh>
    <rPh sb="14" eb="15">
      <t>ドウ</t>
    </rPh>
    <rPh sb="21" eb="22">
      <t>タイ</t>
    </rPh>
    <phoneticPr fontId="2"/>
  </si>
  <si>
    <t>（注）１　　２年</t>
    <rPh sb="7" eb="8">
      <t>ネン</t>
    </rPh>
    <phoneticPr fontId="2"/>
  </si>
  <si>
    <t>２７年　</t>
    <rPh sb="2" eb="3">
      <t>ネン</t>
    </rPh>
    <phoneticPr fontId="2"/>
  </si>
  <si>
    <t>２７年　</t>
  </si>
  <si>
    <t>２７年</t>
  </si>
  <si>
    <t>（注）１  ３０年</t>
    <rPh sb="8" eb="9">
      <t>ネン</t>
    </rPh>
    <phoneticPr fontId="2"/>
  </si>
  <si>
    <t>２８年　</t>
    <rPh sb="2" eb="3">
      <t>ネン</t>
    </rPh>
    <phoneticPr fontId="2"/>
  </si>
  <si>
    <t>２８年</t>
    <rPh sb="2" eb="3">
      <t>ネン</t>
    </rPh>
    <phoneticPr fontId="18"/>
  </si>
  <si>
    <t>（注）１  ２２年</t>
    <phoneticPr fontId="2"/>
  </si>
  <si>
    <t>（注）１  ２７年</t>
    <rPh sb="8" eb="9">
      <t>ネン</t>
    </rPh>
    <phoneticPr fontId="2"/>
  </si>
  <si>
    <t>　　　　　　　　（１）　この表の婚姻・離婚については、住所地で集計している。</t>
    <phoneticPr fontId="2"/>
  </si>
  <si>
    <t>１月</t>
    <phoneticPr fontId="2"/>
  </si>
  <si>
    <t>２月</t>
    <phoneticPr fontId="2"/>
  </si>
  <si>
    <t>３月</t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</si>
  <si>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</si>
  <si>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</si>
  <si>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</si>
  <si>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</si>
  <si>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</si>
  <si>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</si>
  <si>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１０月</t>
    <phoneticPr fontId="2"/>
  </si>
  <si>
    <t>１１月</t>
    <phoneticPr fontId="2"/>
  </si>
  <si>
    <t>１２月</t>
    <phoneticPr fontId="2"/>
  </si>
  <si>
    <t>中　国</t>
    <rPh sb="0" eb="1">
      <t>ナカ</t>
    </rPh>
    <rPh sb="2" eb="3">
      <t>クニ</t>
    </rPh>
    <phoneticPr fontId="2"/>
  </si>
  <si>
    <t>朝　鮮</t>
    <rPh sb="0" eb="1">
      <t>アサ</t>
    </rPh>
    <rPh sb="2" eb="3">
      <t>スクナ</t>
    </rPh>
    <phoneticPr fontId="2"/>
  </si>
  <si>
    <t>フィリ
ピン</t>
    <phoneticPr fontId="2"/>
  </si>
  <si>
    <t>米　国</t>
    <rPh sb="0" eb="1">
      <t>ベイ</t>
    </rPh>
    <rPh sb="2" eb="3">
      <t>クニ</t>
    </rPh>
    <phoneticPr fontId="2"/>
  </si>
  <si>
    <t>インド
ネシア</t>
    <phoneticPr fontId="2"/>
  </si>
  <si>
    <t>ベトナム</t>
    <phoneticPr fontId="2"/>
  </si>
  <si>
    <t>インド</t>
    <phoneticPr fontId="2"/>
  </si>
  <si>
    <t>タイ</t>
    <phoneticPr fontId="2"/>
  </si>
  <si>
    <t>英　国</t>
    <rPh sb="0" eb="1">
      <t>ヒデ</t>
    </rPh>
    <rPh sb="2" eb="3">
      <t>クニ</t>
    </rPh>
    <phoneticPr fontId="2"/>
  </si>
  <si>
    <t>ネパール</t>
    <phoneticPr fontId="2"/>
  </si>
  <si>
    <t>マレー
シア</t>
    <phoneticPr fontId="2"/>
  </si>
  <si>
    <t>ケニア</t>
    <phoneticPr fontId="2"/>
  </si>
  <si>
    <t>その他</t>
    <rPh sb="2" eb="3">
      <t>タ</t>
    </rPh>
    <phoneticPr fontId="2"/>
  </si>
  <si>
    <t>韓　国</t>
    <rPh sb="0" eb="1">
      <t>カン</t>
    </rPh>
    <rPh sb="2" eb="3">
      <t>クニ</t>
    </rPh>
    <phoneticPr fontId="2"/>
  </si>
  <si>
    <t>２６年</t>
    <rPh sb="2" eb="3">
      <t>ネン</t>
    </rPh>
    <phoneticPr fontId="2"/>
  </si>
  <si>
    <t>２７年</t>
    <rPh sb="2" eb="3">
      <t>ネン</t>
    </rPh>
    <phoneticPr fontId="2"/>
  </si>
  <si>
    <t>２８年</t>
    <rPh sb="2" eb="3">
      <t>ネン</t>
    </rPh>
    <phoneticPr fontId="2"/>
  </si>
  <si>
    <t>　　　　　　　　　　　　出</t>
    <rPh sb="12" eb="13">
      <t>シュツ</t>
    </rPh>
    <phoneticPr fontId="2"/>
  </si>
  <si>
    <t>県　　別</t>
    <rPh sb="0" eb="1">
      <t>ケン</t>
    </rPh>
    <rPh sb="3" eb="4">
      <t>ベツ</t>
    </rPh>
    <phoneticPr fontId="2"/>
  </si>
  <si>
    <t>１　月</t>
    <rPh sb="2" eb="3">
      <t>ガツ</t>
    </rPh>
    <phoneticPr fontId="2"/>
  </si>
  <si>
    <t>２　月</t>
    <rPh sb="2" eb="3">
      <t>ガツ</t>
    </rPh>
    <phoneticPr fontId="2"/>
  </si>
  <si>
    <t>３　月</t>
    <rPh sb="2" eb="3">
      <t>ガツ</t>
    </rPh>
    <phoneticPr fontId="2"/>
  </si>
  <si>
    <t>４　月</t>
    <rPh sb="2" eb="3">
      <t>ガツ</t>
    </rPh>
    <phoneticPr fontId="2"/>
  </si>
  <si>
    <t>５　月</t>
    <rPh sb="2" eb="3">
      <t>ガツ</t>
    </rPh>
    <phoneticPr fontId="2"/>
  </si>
  <si>
    <t>６　月</t>
    <rPh sb="2" eb="3">
      <t>ガツ</t>
    </rPh>
    <phoneticPr fontId="2"/>
  </si>
  <si>
    <t>７　月</t>
    <rPh sb="2" eb="3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</si>
  <si>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</si>
  <si>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</si>
  <si>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</si>
  <si>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</si>
  <si>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</si>
  <si>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　　総　　数</t>
    <rPh sb="2" eb="3">
      <t>フサ</t>
    </rPh>
    <rPh sb="5" eb="6">
      <t>カズ</t>
    </rPh>
    <phoneticPr fontId="2"/>
  </si>
  <si>
    <t>　</t>
    <phoneticPr fontId="2"/>
  </si>
  <si>
    <t>その４　　　県　内　・　県　外　別　、　年　齢　別　、　男　女　別　転　入　人　口</t>
    <rPh sb="6" eb="7">
      <t>ケン</t>
    </rPh>
    <rPh sb="8" eb="9">
      <t>ナイ</t>
    </rPh>
    <rPh sb="12" eb="13">
      <t>ケン</t>
    </rPh>
    <rPh sb="14" eb="15">
      <t>ソト</t>
    </rPh>
    <rPh sb="16" eb="17">
      <t>ベツ</t>
    </rPh>
    <phoneticPr fontId="2"/>
  </si>
  <si>
    <t>その５　　　県　内　・　県　外　別　、　年　齢　別　、　男　女　別　転　出　人　口</t>
    <rPh sb="6" eb="7">
      <t>ケン</t>
    </rPh>
    <rPh sb="8" eb="9">
      <t>ナイ</t>
    </rPh>
    <rPh sb="12" eb="13">
      <t>ケン</t>
    </rPh>
    <rPh sb="14" eb="15">
      <t>ソト</t>
    </rPh>
    <rPh sb="16" eb="17">
      <t>ベツ</t>
    </rPh>
    <rPh sb="36" eb="37">
      <t>シュツ</t>
    </rPh>
    <phoneticPr fontId="2"/>
  </si>
  <si>
    <t>県　内　か　ら　の　転　入</t>
    <rPh sb="0" eb="1">
      <t>ケン</t>
    </rPh>
    <rPh sb="2" eb="3">
      <t>ウチ</t>
    </rPh>
    <rPh sb="10" eb="11">
      <t>テン</t>
    </rPh>
    <rPh sb="12" eb="13">
      <t>イ</t>
    </rPh>
    <phoneticPr fontId="2"/>
  </si>
  <si>
    <t>県　外　か　ら　の　転　入</t>
    <rPh sb="0" eb="1">
      <t>ケン</t>
    </rPh>
    <rPh sb="2" eb="3">
      <t>ソト</t>
    </rPh>
    <rPh sb="10" eb="11">
      <t>テン</t>
    </rPh>
    <rPh sb="12" eb="13">
      <t>イ</t>
    </rPh>
    <phoneticPr fontId="2"/>
  </si>
  <si>
    <t>県　内　へ　の　転　出</t>
    <rPh sb="0" eb="1">
      <t>ケン</t>
    </rPh>
    <rPh sb="2" eb="3">
      <t>ウチ</t>
    </rPh>
    <rPh sb="8" eb="9">
      <t>テン</t>
    </rPh>
    <rPh sb="10" eb="11">
      <t>シュツ</t>
    </rPh>
    <phoneticPr fontId="2"/>
  </si>
  <si>
    <t>県　外　へ　の　転　出</t>
    <rPh sb="0" eb="1">
      <t>ケン</t>
    </rPh>
    <rPh sb="2" eb="3">
      <t>ソト</t>
    </rPh>
    <rPh sb="8" eb="9">
      <t>テン</t>
    </rPh>
    <rPh sb="10" eb="11">
      <t>シュツ</t>
    </rPh>
    <phoneticPr fontId="2"/>
  </si>
  <si>
    <t>総 数 
（全年齢）</t>
    <rPh sb="0" eb="1">
      <t>フサ</t>
    </rPh>
    <rPh sb="2" eb="3">
      <t>カズ</t>
    </rPh>
    <rPh sb="6" eb="7">
      <t>ゼン</t>
    </rPh>
    <rPh sb="7" eb="8">
      <t>トシ</t>
    </rPh>
    <rPh sb="8" eb="9">
      <t>ヨワイ</t>
    </rPh>
    <phoneticPr fontId="6"/>
  </si>
  <si>
    <t>総 数
（全年齢）</t>
    <rPh sb="0" eb="1">
      <t>フサ</t>
    </rPh>
    <rPh sb="2" eb="3">
      <t>カズ</t>
    </rPh>
    <rPh sb="5" eb="6">
      <t>ゼン</t>
    </rPh>
    <rPh sb="6" eb="7">
      <t>トシ</t>
    </rPh>
    <rPh sb="7" eb="8">
      <t>ヨワイ</t>
    </rPh>
    <phoneticPr fontId="4"/>
  </si>
  <si>
    <t>85歳以上</t>
    <rPh sb="2" eb="3">
      <t>サイ</t>
    </rPh>
    <rPh sb="3" eb="5">
      <t>イジョウ</t>
    </rPh>
    <phoneticPr fontId="6"/>
  </si>
  <si>
    <t>不　  詳</t>
    <rPh sb="0" eb="1">
      <t>フ</t>
    </rPh>
    <rPh sb="4" eb="5">
      <t>ツマビ</t>
    </rPh>
    <phoneticPr fontId="6"/>
  </si>
  <si>
    <t>（再掲）</t>
    <rPh sb="1" eb="2">
      <t>サイ</t>
    </rPh>
    <rPh sb="2" eb="3">
      <t>ケイ</t>
    </rPh>
    <phoneticPr fontId="6"/>
  </si>
  <si>
    <t>　0～ 4歳</t>
    <rPh sb="5" eb="6">
      <t>サイ</t>
    </rPh>
    <phoneticPr fontId="6"/>
  </si>
  <si>
    <t>　5～ 9歳</t>
    <rPh sb="5" eb="6">
      <t>サイ</t>
    </rPh>
    <phoneticPr fontId="6"/>
  </si>
  <si>
    <t>（単位　　人）</t>
    <phoneticPr fontId="2"/>
  </si>
  <si>
    <t xml:space="preserve"> （単位　　人）</t>
    <phoneticPr fontId="2"/>
  </si>
  <si>
    <t>　　　1日現在である。</t>
    <rPh sb="4" eb="5">
      <t>ニチ</t>
    </rPh>
    <rPh sb="5" eb="7">
      <t>ゲンザイ</t>
    </rPh>
    <phoneticPr fontId="2"/>
  </si>
  <si>
    <t>年 月</t>
    <rPh sb="0" eb="1">
      <t>ネン</t>
    </rPh>
    <rPh sb="2" eb="3">
      <t>ツキ</t>
    </rPh>
    <phoneticPr fontId="2"/>
  </si>
  <si>
    <t>-</t>
    <phoneticPr fontId="2"/>
  </si>
  <si>
    <t>　　７　  都市計画の地域区分、男女別人口並びに世帯の種類別世帯数及び世帯人員</t>
    <phoneticPr fontId="9"/>
  </si>
  <si>
    <t>バングラ
デシュ</t>
    <phoneticPr fontId="2"/>
  </si>
  <si>
    <t>　　　本表は、人口動態調査による「人口動態調査票」により集計したものである。</t>
    <rPh sb="17" eb="19">
      <t>ジンコウ</t>
    </rPh>
    <rPh sb="19" eb="21">
      <t>ドウタイ</t>
    </rPh>
    <rPh sb="21" eb="23">
      <t>チョウサ</t>
    </rPh>
    <rPh sb="23" eb="24">
      <t>ヒョウ</t>
    </rPh>
    <rPh sb="28" eb="30">
      <t>シュウケイ</t>
    </rPh>
    <phoneticPr fontId="2"/>
  </si>
  <si>
    <t>　　　　　　　　　（１）面積は国土地理院発表の各年１０月１日現在のものである。    （２）世帯数、人口は各年１０月１日現在である。</t>
    <rPh sb="12" eb="14">
      <t>メンセキ</t>
    </rPh>
    <rPh sb="15" eb="17">
      <t>コクド</t>
    </rPh>
    <rPh sb="17" eb="19">
      <t>チリ</t>
    </rPh>
    <rPh sb="19" eb="20">
      <t>イン</t>
    </rPh>
    <rPh sb="20" eb="22">
      <t>ハッピョウ</t>
    </rPh>
    <rPh sb="23" eb="25">
      <t>カクネン</t>
    </rPh>
    <rPh sb="27" eb="28">
      <t>ガツ</t>
    </rPh>
    <rPh sb="29" eb="30">
      <t>ニチ</t>
    </rPh>
    <rPh sb="30" eb="32">
      <t>ゲンザイ</t>
    </rPh>
    <phoneticPr fontId="2"/>
  </si>
  <si>
    <t>１０　　外　国　人　人　口　　　</t>
    <rPh sb="4" eb="5">
      <t>ソト</t>
    </rPh>
    <rPh sb="6" eb="7">
      <t>クニ</t>
    </rPh>
    <rPh sb="8" eb="9">
      <t>ジン</t>
    </rPh>
    <phoneticPr fontId="2"/>
  </si>
  <si>
    <t>１２　　　　人　　　　　口　　　　</t>
    <rPh sb="6" eb="7">
      <t>ヒト</t>
    </rPh>
    <rPh sb="12" eb="13">
      <t>クチ</t>
    </rPh>
    <phoneticPr fontId="2"/>
  </si>
  <si>
    <t>　　　　異　　　　　動　　　　　（Ⅲ）</t>
    <rPh sb="4" eb="5">
      <t>イ</t>
    </rPh>
    <rPh sb="10" eb="11">
      <t>ドウ</t>
    </rPh>
    <phoneticPr fontId="2"/>
  </si>
  <si>
    <t>　　　　異　　　　　動　　　　　（Ⅱ）</t>
    <rPh sb="4" eb="5">
      <t>イ</t>
    </rPh>
    <rPh sb="10" eb="11">
      <t>ドウ</t>
    </rPh>
    <phoneticPr fontId="2"/>
  </si>
  <si>
    <t>　　　　異　　　　　動　　　　　（Ⅰ）</t>
    <rPh sb="4" eb="5">
      <t>イ</t>
    </rPh>
    <rPh sb="10" eb="11">
      <t>ドウ</t>
    </rPh>
    <phoneticPr fontId="2"/>
  </si>
  <si>
    <t>世　帯　数</t>
    <rPh sb="0" eb="1">
      <t>ヨ</t>
    </rPh>
    <rPh sb="2" eb="3">
      <t>タイ</t>
    </rPh>
    <rPh sb="4" eb="5">
      <t>スウ</t>
    </rPh>
    <phoneticPr fontId="2"/>
  </si>
  <si>
    <t>　　　人　　　口　　　異　　　動</t>
    <rPh sb="3" eb="4">
      <t>ヒト</t>
    </rPh>
    <rPh sb="7" eb="8">
      <t>クチ</t>
    </rPh>
    <rPh sb="11" eb="12">
      <t>イ</t>
    </rPh>
    <rPh sb="15" eb="16">
      <t>ドウ</t>
    </rPh>
    <phoneticPr fontId="2"/>
  </si>
  <si>
    <t>その１　　　動　　　態　　　別　　　</t>
    <rPh sb="6" eb="7">
      <t>ドウ</t>
    </rPh>
    <rPh sb="10" eb="11">
      <t>タイ</t>
    </rPh>
    <rPh sb="14" eb="15">
      <t>ベツ</t>
    </rPh>
    <phoneticPr fontId="2"/>
  </si>
  <si>
    <t>その２　　　県　　　内　　　</t>
    <rPh sb="6" eb="7">
      <t>ケン</t>
    </rPh>
    <rPh sb="10" eb="11">
      <t>ウチ</t>
    </rPh>
    <phoneticPr fontId="2"/>
  </si>
  <si>
    <t>　　　間　　　異　　　動　　　　　　</t>
    <rPh sb="3" eb="4">
      <t>カン</t>
    </rPh>
    <rPh sb="7" eb="8">
      <t>イ</t>
    </rPh>
    <rPh sb="11" eb="12">
      <t>ドウ</t>
    </rPh>
    <phoneticPr fontId="2"/>
  </si>
  <si>
    <t>その３　　　県　　　　外　　　　</t>
    <rPh sb="6" eb="7">
      <t>ケン</t>
    </rPh>
    <rPh sb="11" eb="12">
      <t>ソト</t>
    </rPh>
    <phoneticPr fontId="2"/>
  </si>
  <si>
    <t>　　　　間　　　　異　　　　動</t>
    <rPh sb="4" eb="5">
      <t>カン</t>
    </rPh>
    <rPh sb="9" eb="10">
      <t>イ</t>
    </rPh>
    <rPh sb="14" eb="15">
      <t>ドウ</t>
    </rPh>
    <phoneticPr fontId="2"/>
  </si>
  <si>
    <t>６　　国勢調査結果に基づく年齢別、男女別推計人口</t>
    <rPh sb="3" eb="5">
      <t>コクセイ</t>
    </rPh>
    <rPh sb="5" eb="7">
      <t>チョウサ</t>
    </rPh>
    <rPh sb="7" eb="9">
      <t>ケッカ</t>
    </rPh>
    <rPh sb="20" eb="22">
      <t>スイケイ</t>
    </rPh>
    <phoneticPr fontId="2"/>
  </si>
  <si>
    <t>平成  ２５年　</t>
    <rPh sb="0" eb="2">
      <t>ヘイセイ</t>
    </rPh>
    <rPh sb="6" eb="7">
      <t>ネン</t>
    </rPh>
    <phoneticPr fontId="2"/>
  </si>
  <si>
    <t>２９年　</t>
    <rPh sb="2" eb="3">
      <t>ネン</t>
    </rPh>
    <phoneticPr fontId="2"/>
  </si>
  <si>
    <t>２９年</t>
    <rPh sb="2" eb="3">
      <t>ネン</t>
    </rPh>
    <phoneticPr fontId="18"/>
  </si>
  <si>
    <t>２８年　</t>
  </si>
  <si>
    <t>平成　２５年　</t>
    <rPh sb="0" eb="2">
      <t>ヘイセイ</t>
    </rPh>
    <phoneticPr fontId="2"/>
  </si>
  <si>
    <t>２９年　</t>
    <phoneticPr fontId="18"/>
  </si>
  <si>
    <t>平成２５年</t>
  </si>
  <si>
    <t>平成２５年</t>
    <rPh sb="0" eb="2">
      <t>ヘイセイ</t>
    </rPh>
    <rPh sb="4" eb="5">
      <t>ネン</t>
    </rPh>
    <phoneticPr fontId="2"/>
  </si>
  <si>
    <t>２９年</t>
    <rPh sb="2" eb="3">
      <t>ネン</t>
    </rPh>
    <phoneticPr fontId="2"/>
  </si>
  <si>
    <t>平成２６年</t>
  </si>
  <si>
    <t>平成２７年</t>
  </si>
  <si>
    <t>平成２８年</t>
    <phoneticPr fontId="2"/>
  </si>
  <si>
    <t>　　　　　　　平　　　　　成　　　　　２９　　　　　年</t>
    <rPh sb="7" eb="8">
      <t>ヒラ</t>
    </rPh>
    <rPh sb="13" eb="14">
      <t>シゲル</t>
    </rPh>
    <rPh sb="26" eb="27">
      <t>ネン</t>
    </rPh>
    <phoneticPr fontId="2"/>
  </si>
  <si>
    <t>平成２４年</t>
  </si>
  <si>
    <t>平成２７年</t>
    <phoneticPr fontId="2"/>
  </si>
  <si>
    <t>平　成　２　８　年</t>
    <phoneticPr fontId="2"/>
  </si>
  <si>
    <t>（443,766）</t>
  </si>
  <si>
    <t>（457,780）</t>
  </si>
  <si>
    <t>平成　７年</t>
    <rPh sb="0" eb="2">
      <t>ヘイセイ</t>
    </rPh>
    <phoneticPr fontId="2"/>
  </si>
  <si>
    <t>　　　２７年</t>
    <rPh sb="5" eb="6">
      <t>ネン</t>
    </rPh>
    <phoneticPr fontId="2"/>
  </si>
  <si>
    <t>r 20,097</t>
    <phoneticPr fontId="2"/>
  </si>
  <si>
    <t>r 17,622</t>
    <phoneticPr fontId="2"/>
  </si>
  <si>
    <t>r 2,475</t>
    <phoneticPr fontId="2"/>
  </si>
  <si>
    <t>r 14,014</t>
    <phoneticPr fontId="2"/>
  </si>
  <si>
    <t>（429,508）</t>
    <phoneticPr fontId="2"/>
  </si>
  <si>
    <t>（443,743）</t>
    <phoneticPr fontId="2"/>
  </si>
  <si>
    <t>資料　　総務省統計局（国勢調査結果）　　　　　（注）１．常住人口、昼間人口の（　　）書きは年齢不詳の者を含む数値である。</t>
    <rPh sb="0" eb="2">
      <t>シリョウ</t>
    </rPh>
    <rPh sb="4" eb="6">
      <t>ソウム</t>
    </rPh>
    <rPh sb="6" eb="7">
      <t>ショウ</t>
    </rPh>
    <rPh sb="7" eb="10">
      <t>トウケイキョク</t>
    </rPh>
    <rPh sb="11" eb="13">
      <t>コクセイ</t>
    </rPh>
    <rPh sb="13" eb="15">
      <t>チョウサ</t>
    </rPh>
    <rPh sb="15" eb="17">
      <t>ケッカ</t>
    </rPh>
    <rPh sb="24" eb="25">
      <t>チュウ</t>
    </rPh>
    <rPh sb="28" eb="30">
      <t>ジョウジュウ</t>
    </rPh>
    <rPh sb="30" eb="32">
      <t>ジンコウ</t>
    </rPh>
    <rPh sb="33" eb="35">
      <t>チュウカン</t>
    </rPh>
    <rPh sb="35" eb="37">
      <t>ジンコウ</t>
    </rPh>
    <rPh sb="42" eb="43">
      <t>カ</t>
    </rPh>
    <rPh sb="45" eb="47">
      <t>ネンレイ</t>
    </rPh>
    <rPh sb="47" eb="49">
      <t>フショウ</t>
    </rPh>
    <rPh sb="50" eb="51">
      <t>モノ</t>
    </rPh>
    <rPh sb="52" eb="53">
      <t>フク</t>
    </rPh>
    <rPh sb="54" eb="56">
      <t>スウチ</t>
    </rPh>
    <phoneticPr fontId="2"/>
  </si>
  <si>
    <r>
      <t>資料　　総務省統計局（国勢調査結果）　　　　　（注）</t>
    </r>
    <r>
      <rPr>
        <sz val="8"/>
        <rFont val="ＭＳ Ｐ明朝"/>
        <family val="1"/>
        <charset val="128"/>
      </rPr>
      <t>２．流入、流出に15歳未満を含む。また、従業地・通学地不詳を含まない。</t>
    </r>
    <rPh sb="0" eb="2">
      <t>シリョウ</t>
    </rPh>
    <rPh sb="4" eb="6">
      <t>ソウム</t>
    </rPh>
    <rPh sb="6" eb="7">
      <t>ショウ</t>
    </rPh>
    <rPh sb="7" eb="10">
      <t>トウケイキョク</t>
    </rPh>
    <rPh sb="11" eb="13">
      <t>コクセイ</t>
    </rPh>
    <rPh sb="13" eb="15">
      <t>チョウサ</t>
    </rPh>
    <rPh sb="15" eb="17">
      <t>ケッカ</t>
    </rPh>
    <rPh sb="24" eb="25">
      <t>チュウ</t>
    </rPh>
    <rPh sb="28" eb="30">
      <t>リュウニュウ</t>
    </rPh>
    <rPh sb="31" eb="33">
      <t>リュウシュツ</t>
    </rPh>
    <rPh sb="36" eb="39">
      <t>サイミマン</t>
    </rPh>
    <rPh sb="40" eb="41">
      <t>フク</t>
    </rPh>
    <rPh sb="46" eb="48">
      <t>ジュウギョウ</t>
    </rPh>
    <rPh sb="48" eb="49">
      <t>チ</t>
    </rPh>
    <rPh sb="50" eb="52">
      <t>ツウガク</t>
    </rPh>
    <rPh sb="52" eb="53">
      <t>チ</t>
    </rPh>
    <rPh sb="53" eb="55">
      <t>フショウ</t>
    </rPh>
    <rPh sb="56" eb="57">
      <t>フク</t>
    </rPh>
    <phoneticPr fontId="2"/>
  </si>
  <si>
    <t>年　　別</t>
    <rPh sb="0" eb="1">
      <t>トシ</t>
    </rPh>
    <rPh sb="3" eb="4">
      <t>ベツ</t>
    </rPh>
    <phoneticPr fontId="2"/>
  </si>
  <si>
    <t>　本表は、平成２７年１０月１日に実施された平成２７年国勢調査結果の長崎市分である。</t>
    <rPh sb="1" eb="2">
      <t>ホン</t>
    </rPh>
    <rPh sb="2" eb="3">
      <t>ヒョウ</t>
    </rPh>
    <rPh sb="5" eb="7">
      <t>ヘイセイ</t>
    </rPh>
    <rPh sb="9" eb="10">
      <t>ネン</t>
    </rPh>
    <rPh sb="12" eb="13">
      <t>ガツ</t>
    </rPh>
    <rPh sb="14" eb="15">
      <t>ニチ</t>
    </rPh>
    <rPh sb="16" eb="18">
      <t>ジッシ</t>
    </rPh>
    <rPh sb="21" eb="23">
      <t>ヘイセイ</t>
    </rPh>
    <rPh sb="25" eb="26">
      <t>ネン</t>
    </rPh>
    <rPh sb="26" eb="28">
      <t>コクセイ</t>
    </rPh>
    <rPh sb="28" eb="30">
      <t>チョウサ</t>
    </rPh>
    <rPh sb="30" eb="32">
      <t>ケッカ</t>
    </rPh>
    <rPh sb="33" eb="35">
      <t>ナガサキ</t>
    </rPh>
    <rPh sb="35" eb="36">
      <t>シ</t>
    </rPh>
    <rPh sb="36" eb="37">
      <t>ブン</t>
    </rPh>
    <phoneticPr fontId="2"/>
  </si>
  <si>
    <t>資料　　総務省統計局（国勢調査結果）</t>
    <rPh sb="0" eb="2">
      <t>シリョウ</t>
    </rPh>
    <rPh sb="4" eb="7">
      <t>ソウムショウ</t>
    </rPh>
    <rPh sb="7" eb="10">
      <t>トウケイキョク</t>
    </rPh>
    <rPh sb="11" eb="13">
      <t>コクセイ</t>
    </rPh>
    <rPh sb="13" eb="15">
      <t>チョウサ</t>
    </rPh>
    <rPh sb="15" eb="17">
      <t>ケッカ</t>
    </rPh>
    <phoneticPr fontId="2"/>
  </si>
  <si>
    <t xml:space="preserve">中高層住居専用地域混合    </t>
    <phoneticPr fontId="9"/>
  </si>
  <si>
    <t xml:space="preserve">第1種中高層住居専用地域    </t>
    <phoneticPr fontId="9"/>
  </si>
  <si>
    <t xml:space="preserve">第2種中高層住居専用地域    </t>
    <phoneticPr fontId="9"/>
  </si>
  <si>
    <t xml:space="preserve">第2種低層住居専用地域    </t>
    <phoneticPr fontId="9"/>
  </si>
  <si>
    <t xml:space="preserve">第1種低層住居専用地域    </t>
    <phoneticPr fontId="9"/>
  </si>
  <si>
    <t xml:space="preserve">低層住居専用地域混合    </t>
    <phoneticPr fontId="9"/>
  </si>
  <si>
    <t>資料　　市中央地域センター</t>
    <rPh sb="0" eb="2">
      <t>シリョウ</t>
    </rPh>
    <rPh sb="4" eb="5">
      <t>シ</t>
    </rPh>
    <rPh sb="5" eb="7">
      <t>チュウオウ</t>
    </rPh>
    <rPh sb="7" eb="9">
      <t>チイキ</t>
    </rPh>
    <phoneticPr fontId="2"/>
  </si>
  <si>
    <t>-</t>
    <phoneticPr fontId="2"/>
  </si>
  <si>
    <t>資料　　市統計課　  　（注）世帯数、人口総数及び男女の数は、国勢調査（確定数）に基づく推計人口で、各年は10月1日現在、各月は</t>
    <rPh sb="0" eb="2">
      <t>シリョウ</t>
    </rPh>
    <rPh sb="4" eb="5">
      <t>シ</t>
    </rPh>
    <rPh sb="5" eb="8">
      <t>トウケイカ</t>
    </rPh>
    <rPh sb="13" eb="14">
      <t>チュウ</t>
    </rPh>
    <rPh sb="15" eb="18">
      <t>セタイスウ</t>
    </rPh>
    <rPh sb="19" eb="21">
      <t>ジンコウ</t>
    </rPh>
    <rPh sb="21" eb="23">
      <t>ソウスウ</t>
    </rPh>
    <rPh sb="23" eb="24">
      <t>オヨ</t>
    </rPh>
    <rPh sb="25" eb="27">
      <t>ダンジョ</t>
    </rPh>
    <rPh sb="28" eb="29">
      <t>カズ</t>
    </rPh>
    <rPh sb="31" eb="33">
      <t>コクセイ</t>
    </rPh>
    <rPh sb="33" eb="35">
      <t>チョウサ</t>
    </rPh>
    <rPh sb="36" eb="38">
      <t>カクテイ</t>
    </rPh>
    <rPh sb="38" eb="39">
      <t>スウ</t>
    </rPh>
    <rPh sb="41" eb="42">
      <t>モト</t>
    </rPh>
    <rPh sb="44" eb="46">
      <t>スイケイ</t>
    </rPh>
    <rPh sb="46" eb="48">
      <t>ジンコウ</t>
    </rPh>
    <rPh sb="50" eb="52">
      <t>カクネン</t>
    </rPh>
    <rPh sb="55" eb="56">
      <t>ガツ</t>
    </rPh>
    <rPh sb="57" eb="58">
      <t>ニチ</t>
    </rPh>
    <rPh sb="58" eb="60">
      <t>ゲンザイ</t>
    </rPh>
    <rPh sb="61" eb="63">
      <t>カクツキ</t>
    </rPh>
    <phoneticPr fontId="2"/>
  </si>
  <si>
    <t>資料　　市統計課</t>
    <rPh sb="0" eb="2">
      <t>シリョウ</t>
    </rPh>
    <rPh sb="4" eb="5">
      <t>シ</t>
    </rPh>
    <rPh sb="5" eb="8">
      <t>トウケイカ</t>
    </rPh>
    <phoneticPr fontId="2"/>
  </si>
  <si>
    <t>資料　　　市統計課　</t>
    <rPh sb="0" eb="2">
      <t>シリョウ</t>
    </rPh>
    <rPh sb="5" eb="6">
      <t>シ</t>
    </rPh>
    <rPh sb="6" eb="9">
      <t>トウケイカ</t>
    </rPh>
    <phoneticPr fontId="2"/>
  </si>
  <si>
    <t>-</t>
    <phoneticPr fontId="2"/>
  </si>
  <si>
    <t>-</t>
    <phoneticPr fontId="2"/>
  </si>
  <si>
    <t>-</t>
    <phoneticPr fontId="2"/>
  </si>
  <si>
    <t>資料　　市統計課　　（注）１．国勢調査結果</t>
    <rPh sb="0" eb="2">
      <t>シリョウ</t>
    </rPh>
    <rPh sb="4" eb="5">
      <t>シ</t>
    </rPh>
    <rPh sb="5" eb="8">
      <t>トウケイカ</t>
    </rPh>
    <phoneticPr fontId="2"/>
  </si>
  <si>
    <t>-</t>
    <phoneticPr fontId="2"/>
  </si>
  <si>
    <t>中央地域</t>
    <rPh sb="0" eb="2">
      <t>チュウオウ</t>
    </rPh>
    <rPh sb="2" eb="4">
      <t>チイキ</t>
    </rPh>
    <phoneticPr fontId="2"/>
  </si>
  <si>
    <t>中央総合事務所</t>
    <rPh sb="0" eb="2">
      <t>チュウオウ</t>
    </rPh>
    <rPh sb="2" eb="4">
      <t>ソウゴウ</t>
    </rPh>
    <rPh sb="4" eb="6">
      <t>ジム</t>
    </rPh>
    <rPh sb="6" eb="7">
      <t>ショ</t>
    </rPh>
    <phoneticPr fontId="2"/>
  </si>
  <si>
    <t>★全市合計</t>
    <rPh sb="1" eb="3">
      <t>ゼンシ</t>
    </rPh>
    <rPh sb="3" eb="5">
      <t>ゴウケイ</t>
    </rPh>
    <phoneticPr fontId="2"/>
  </si>
  <si>
    <t>世帯数</t>
    <rPh sb="0" eb="3">
      <t>セタイスウ</t>
    </rPh>
    <phoneticPr fontId="2"/>
  </si>
  <si>
    <t xml:space="preserve"> 人口</t>
    <rPh sb="1" eb="3">
      <t>ジンコウ</t>
    </rPh>
    <phoneticPr fontId="2"/>
  </si>
  <si>
    <t>（ 男</t>
    <rPh sb="2" eb="3">
      <t>オトコ</t>
    </rPh>
    <phoneticPr fontId="2"/>
  </si>
  <si>
    <t>）</t>
    <phoneticPr fontId="2"/>
  </si>
  <si>
    <t>尾上町</t>
  </si>
  <si>
    <t>八千代町</t>
  </si>
  <si>
    <t>本河内１丁目</t>
  </si>
  <si>
    <t>御船蔵町</t>
  </si>
  <si>
    <t>本河内２丁目</t>
  </si>
  <si>
    <t>浜平１丁目</t>
  </si>
  <si>
    <t>本河内３丁目</t>
  </si>
  <si>
    <t>浜平２丁目</t>
  </si>
  <si>
    <t>本河内４丁目</t>
  </si>
  <si>
    <t>西坂町</t>
  </si>
  <si>
    <t>中町</t>
  </si>
  <si>
    <t>上町</t>
  </si>
  <si>
    <t>筑後町</t>
  </si>
  <si>
    <t>玉園町</t>
  </si>
  <si>
    <t>白木町</t>
  </si>
  <si>
    <t>八百屋町</t>
  </si>
  <si>
    <t>八つ尾町</t>
  </si>
  <si>
    <t>立山１丁目</t>
  </si>
  <si>
    <t>中川１丁目</t>
  </si>
  <si>
    <t>立山２丁目</t>
  </si>
  <si>
    <t>中川２丁目</t>
  </si>
  <si>
    <t>立山３丁目</t>
  </si>
  <si>
    <t>新中川町</t>
  </si>
  <si>
    <t>立山４丁目</t>
  </si>
  <si>
    <t>立山５丁目</t>
  </si>
  <si>
    <t>上西山町</t>
  </si>
  <si>
    <t>新大工町</t>
  </si>
  <si>
    <t>下西山町</t>
  </si>
  <si>
    <t>伊勢町</t>
  </si>
  <si>
    <t>西山本町</t>
  </si>
  <si>
    <t>西山１丁目</t>
  </si>
  <si>
    <t>西山２丁目</t>
  </si>
  <si>
    <t>西山３丁目</t>
  </si>
  <si>
    <t>風頭町</t>
  </si>
  <si>
    <t>西山４丁目</t>
  </si>
  <si>
    <t>彦見町</t>
  </si>
  <si>
    <t>寺町</t>
  </si>
  <si>
    <t>八幡町</t>
  </si>
  <si>
    <t>片淵１丁目</t>
  </si>
  <si>
    <t>麴屋町</t>
  </si>
  <si>
    <t>片淵２丁目</t>
  </si>
  <si>
    <t>出来大工町</t>
  </si>
  <si>
    <t>片淵３丁目</t>
  </si>
  <si>
    <t>馬町</t>
  </si>
  <si>
    <t>片淵４丁目</t>
  </si>
  <si>
    <t>炉粕町</t>
  </si>
  <si>
    <t>片淵５丁目</t>
  </si>
  <si>
    <t>勝山町</t>
  </si>
  <si>
    <t>夫婦川町</t>
  </si>
  <si>
    <t>大井手町</t>
  </si>
  <si>
    <t>鳴滝１丁目</t>
  </si>
  <si>
    <t>今博多町</t>
  </si>
  <si>
    <t>鳴滝２丁目</t>
  </si>
  <si>
    <t>古町</t>
  </si>
  <si>
    <t>鳴滝３丁目</t>
  </si>
  <si>
    <t>桶屋町</t>
  </si>
  <si>
    <t>木場町</t>
  </si>
  <si>
    <t>諏訪町</t>
  </si>
  <si>
    <t>宝栄町</t>
  </si>
  <si>
    <t>魚の町</t>
  </si>
  <si>
    <t>岩見町</t>
  </si>
  <si>
    <t>栄町</t>
  </si>
  <si>
    <t>春木町</t>
  </si>
  <si>
    <t>古川町</t>
  </si>
  <si>
    <t>銀屋町</t>
  </si>
  <si>
    <t>梁川町</t>
  </si>
  <si>
    <t>東古川町</t>
  </si>
  <si>
    <t>淵町</t>
  </si>
  <si>
    <t>賑町</t>
  </si>
  <si>
    <t>稲佐町</t>
  </si>
  <si>
    <t>万屋町</t>
  </si>
  <si>
    <t>光町</t>
  </si>
  <si>
    <t>築町</t>
  </si>
  <si>
    <t>曙町</t>
    <rPh sb="0" eb="1">
      <t>アケボノ</t>
    </rPh>
    <phoneticPr fontId="2"/>
  </si>
  <si>
    <t>浜町</t>
  </si>
  <si>
    <t>弁天町</t>
  </si>
  <si>
    <t>銅座町</t>
  </si>
  <si>
    <t>旭町</t>
  </si>
  <si>
    <t>鍛冶屋町</t>
  </si>
  <si>
    <t>江の浦町</t>
  </si>
  <si>
    <t>油屋町</t>
  </si>
  <si>
    <t>高平町</t>
  </si>
  <si>
    <t>大鳥町</t>
  </si>
  <si>
    <t>愛宕１丁目</t>
  </si>
  <si>
    <t>丸尾町</t>
  </si>
  <si>
    <t>愛宕２丁目</t>
  </si>
  <si>
    <t>水の浦町</t>
  </si>
  <si>
    <t>愛宕３丁目</t>
  </si>
  <si>
    <t>大谷町</t>
  </si>
  <si>
    <t>愛宕４丁目</t>
  </si>
  <si>
    <t>飽の浦町</t>
  </si>
  <si>
    <t>弥生町</t>
  </si>
  <si>
    <t>秋月町</t>
  </si>
  <si>
    <t>三景台町</t>
  </si>
  <si>
    <t>入船町</t>
  </si>
  <si>
    <t>東小島町</t>
  </si>
  <si>
    <t>塩浜町</t>
  </si>
  <si>
    <t>岩瀬道町</t>
  </si>
  <si>
    <t>東立神町</t>
  </si>
  <si>
    <t>西立神町</t>
  </si>
  <si>
    <t>上小島４丁目</t>
  </si>
  <si>
    <t>西泊町</t>
  </si>
  <si>
    <t>小江原１丁目</t>
  </si>
  <si>
    <t>桜木町</t>
  </si>
  <si>
    <t>小江原２丁目</t>
  </si>
  <si>
    <t>出島町</t>
  </si>
  <si>
    <t>小江原３丁目</t>
  </si>
  <si>
    <t>江戸町</t>
  </si>
  <si>
    <t>小江原４丁目</t>
  </si>
  <si>
    <t>元船町</t>
  </si>
  <si>
    <t>小江原５丁目</t>
  </si>
  <si>
    <t>五島町</t>
  </si>
  <si>
    <t>船大工町</t>
  </si>
  <si>
    <t>樺島町</t>
  </si>
  <si>
    <t>本石灰町</t>
  </si>
  <si>
    <t>万才町</t>
  </si>
  <si>
    <t>丸山町</t>
  </si>
  <si>
    <t>金屋町</t>
  </si>
  <si>
    <t>寄合町</t>
  </si>
  <si>
    <t>興善町</t>
  </si>
  <si>
    <t>桜町</t>
  </si>
  <si>
    <t>恵美須町</t>
  </si>
  <si>
    <t>西小島１丁目</t>
    <rPh sb="0" eb="1">
      <t>ニシ</t>
    </rPh>
    <rPh sb="1" eb="2">
      <t>コ</t>
    </rPh>
    <phoneticPr fontId="2"/>
  </si>
  <si>
    <t>大黒町</t>
  </si>
  <si>
    <t>西小島２丁目</t>
    <rPh sb="0" eb="1">
      <t>ニシ</t>
    </rPh>
    <rPh sb="1" eb="2">
      <t>コ</t>
    </rPh>
    <phoneticPr fontId="2"/>
  </si>
  <si>
    <t>館内町</t>
  </si>
  <si>
    <t>目覚町</t>
  </si>
  <si>
    <t>稲田町</t>
  </si>
  <si>
    <t>岩川町</t>
  </si>
  <si>
    <t>中新町</t>
  </si>
  <si>
    <t>川口町</t>
  </si>
  <si>
    <t>十人町</t>
  </si>
  <si>
    <t>浜口町</t>
  </si>
  <si>
    <t>籠町</t>
  </si>
  <si>
    <t>平野町</t>
  </si>
  <si>
    <t>新地町</t>
  </si>
  <si>
    <t>平和町</t>
  </si>
  <si>
    <t>梅香崎町</t>
  </si>
  <si>
    <t>常盤町</t>
  </si>
  <si>
    <t>相生町</t>
  </si>
  <si>
    <t>大浦町</t>
  </si>
  <si>
    <t>松山町</t>
  </si>
  <si>
    <t>東山手町</t>
  </si>
  <si>
    <t>岡町</t>
  </si>
  <si>
    <t>下町</t>
  </si>
  <si>
    <t>橋口町</t>
  </si>
  <si>
    <t>東山町</t>
  </si>
  <si>
    <t>上野町</t>
  </si>
  <si>
    <t>大浦東町</t>
  </si>
  <si>
    <t>本原町</t>
  </si>
  <si>
    <t>日の出町</t>
  </si>
  <si>
    <t>扇町</t>
  </si>
  <si>
    <t>元町</t>
  </si>
  <si>
    <t>石神町</t>
  </si>
  <si>
    <t>川上町</t>
  </si>
  <si>
    <t>辻町</t>
    <rPh sb="0" eb="1">
      <t>ツジ</t>
    </rPh>
    <phoneticPr fontId="2"/>
  </si>
  <si>
    <t>椎の木町</t>
  </si>
  <si>
    <t>小峰町</t>
  </si>
  <si>
    <t>高丘１丁目</t>
  </si>
  <si>
    <t>三原１丁目</t>
  </si>
  <si>
    <t>高丘２丁目</t>
  </si>
  <si>
    <t>三原２丁目</t>
  </si>
  <si>
    <t>南町</t>
  </si>
  <si>
    <t>三原３丁目</t>
  </si>
  <si>
    <t>南が丘町</t>
  </si>
  <si>
    <t>高尾町</t>
  </si>
  <si>
    <t>八景町</t>
  </si>
  <si>
    <t>本尾町</t>
  </si>
  <si>
    <t>星取１丁目</t>
  </si>
  <si>
    <t>星取２丁目</t>
  </si>
  <si>
    <t>出雲１丁目</t>
  </si>
  <si>
    <t>出雲２丁目</t>
  </si>
  <si>
    <t>大橋町</t>
  </si>
  <si>
    <t>出雲３丁目</t>
  </si>
  <si>
    <t>城栄町</t>
  </si>
  <si>
    <t>上田町</t>
  </si>
  <si>
    <t>青山町</t>
  </si>
  <si>
    <t>南山手町</t>
  </si>
  <si>
    <t>若草町</t>
  </si>
  <si>
    <t>松が枝町</t>
  </si>
  <si>
    <t>金堀町</t>
  </si>
  <si>
    <t>小曽根町</t>
  </si>
  <si>
    <t>城山台１丁目</t>
  </si>
  <si>
    <t>浪の平町</t>
  </si>
  <si>
    <t>城山台２丁目</t>
  </si>
  <si>
    <t>古河町</t>
  </si>
  <si>
    <t>花園町</t>
  </si>
  <si>
    <t>立岩町</t>
  </si>
  <si>
    <t>富士見町</t>
  </si>
  <si>
    <t>西琴平町</t>
  </si>
  <si>
    <t>城山町</t>
  </si>
  <si>
    <t>国分町</t>
  </si>
  <si>
    <t>小菅町</t>
  </si>
  <si>
    <t>戸町１丁目</t>
  </si>
  <si>
    <t>小ヶ倉地域</t>
    <rPh sb="0" eb="3">
      <t>コガクラ</t>
    </rPh>
    <rPh sb="3" eb="5">
      <t>チイキ</t>
    </rPh>
    <phoneticPr fontId="2"/>
  </si>
  <si>
    <t>戸町２丁目</t>
  </si>
  <si>
    <t>戸町３丁目</t>
  </si>
  <si>
    <t>戸町４丁目</t>
  </si>
  <si>
    <t>戸町５丁目</t>
  </si>
  <si>
    <t>上戸町</t>
  </si>
  <si>
    <t>大山町</t>
    <rPh sb="0" eb="2">
      <t>オオヤマ</t>
    </rPh>
    <rPh sb="2" eb="3">
      <t>マチ</t>
    </rPh>
    <phoneticPr fontId="2"/>
  </si>
  <si>
    <t>ダイヤランド１丁目</t>
  </si>
  <si>
    <t>ダイヤランド２丁目</t>
  </si>
  <si>
    <t>ダイヤランド３丁目</t>
  </si>
  <si>
    <t>ダイヤランド４丁目</t>
  </si>
  <si>
    <t>小榊地域</t>
    <rPh sb="0" eb="1">
      <t>コ</t>
    </rPh>
    <rPh sb="1" eb="2">
      <t>サカキ</t>
    </rPh>
    <rPh sb="2" eb="4">
      <t>チイキ</t>
    </rPh>
    <phoneticPr fontId="2"/>
  </si>
  <si>
    <t>宝町</t>
  </si>
  <si>
    <t>幸町</t>
  </si>
  <si>
    <t>天神町</t>
  </si>
  <si>
    <t>銭座町</t>
  </si>
  <si>
    <t>小瀬戸町</t>
  </si>
  <si>
    <t>上銭座町</t>
  </si>
  <si>
    <t>緑町</t>
  </si>
  <si>
    <t>茂里町</t>
  </si>
  <si>
    <t>西浦上地域</t>
    <rPh sb="0" eb="1">
      <t>ニシ</t>
    </rPh>
    <rPh sb="1" eb="3">
      <t>ウラカミ</t>
    </rPh>
    <rPh sb="3" eb="5">
      <t>チイキ</t>
    </rPh>
    <phoneticPr fontId="2"/>
  </si>
  <si>
    <t>福田地域</t>
    <rPh sb="0" eb="2">
      <t>フクダ</t>
    </rPh>
    <rPh sb="2" eb="4">
      <t>チイキ</t>
    </rPh>
    <phoneticPr fontId="2"/>
  </si>
  <si>
    <t>岩屋町</t>
  </si>
  <si>
    <t>大浜町</t>
  </si>
  <si>
    <t>住吉町</t>
  </si>
  <si>
    <t>小浦町</t>
  </si>
  <si>
    <t>住吉台町</t>
  </si>
  <si>
    <t>中園町</t>
  </si>
  <si>
    <t>小江町</t>
  </si>
  <si>
    <t>若葉町</t>
  </si>
  <si>
    <t>柿泊町</t>
  </si>
  <si>
    <t>家野町</t>
  </si>
  <si>
    <t>手熊町</t>
  </si>
  <si>
    <t>千歳町</t>
  </si>
  <si>
    <t>上浦町</t>
  </si>
  <si>
    <t>花丘町</t>
  </si>
  <si>
    <t>泉町</t>
  </si>
  <si>
    <t>茂木地域</t>
    <rPh sb="0" eb="2">
      <t>モギ</t>
    </rPh>
    <rPh sb="2" eb="4">
      <t>チイキ</t>
    </rPh>
    <phoneticPr fontId="2"/>
  </si>
  <si>
    <t>泉１丁目</t>
  </si>
  <si>
    <t>茂木町</t>
  </si>
  <si>
    <t>泉２丁目</t>
  </si>
  <si>
    <t>泉３丁目</t>
  </si>
  <si>
    <t>文教町</t>
  </si>
  <si>
    <t>早坂町</t>
  </si>
  <si>
    <t>北浦町</t>
  </si>
  <si>
    <t>西北町</t>
  </si>
  <si>
    <t>飯香浦町</t>
  </si>
  <si>
    <t>若竹町</t>
  </si>
  <si>
    <t>太田尾町</t>
  </si>
  <si>
    <t>柳谷町</t>
  </si>
  <si>
    <t>田手原町</t>
  </si>
  <si>
    <t>錦１丁目</t>
  </si>
  <si>
    <t>宮摺町</t>
  </si>
  <si>
    <t>錦２丁目</t>
  </si>
  <si>
    <t>大崎町</t>
  </si>
  <si>
    <t>錦３丁目</t>
  </si>
  <si>
    <t>千々町</t>
  </si>
  <si>
    <t>音無町</t>
  </si>
  <si>
    <t>西町</t>
  </si>
  <si>
    <t>式見地域</t>
    <rPh sb="0" eb="1">
      <t>シキ</t>
    </rPh>
    <rPh sb="1" eb="2">
      <t>ケン</t>
    </rPh>
    <rPh sb="2" eb="4">
      <t>チイキ</t>
    </rPh>
    <phoneticPr fontId="2"/>
  </si>
  <si>
    <t>白鳥町</t>
  </si>
  <si>
    <t>清水町</t>
  </si>
  <si>
    <t>向町</t>
  </si>
  <si>
    <t>緑が丘町</t>
  </si>
  <si>
    <t>江里町</t>
  </si>
  <si>
    <t>三芳町</t>
  </si>
  <si>
    <t>油木町</t>
  </si>
  <si>
    <t>昭和１丁目</t>
  </si>
  <si>
    <t>昭和２丁目</t>
  </si>
  <si>
    <t>昭和３丁目</t>
  </si>
  <si>
    <t>東総合事務所</t>
    <rPh sb="0" eb="1">
      <t>ヒガシ</t>
    </rPh>
    <rPh sb="1" eb="3">
      <t>ソウゴウ</t>
    </rPh>
    <rPh sb="3" eb="5">
      <t>ジム</t>
    </rPh>
    <rPh sb="5" eb="6">
      <t>ショ</t>
    </rPh>
    <phoneticPr fontId="2"/>
  </si>
  <si>
    <t>日見地域</t>
    <rPh sb="0" eb="2">
      <t>ヒミ</t>
    </rPh>
    <rPh sb="2" eb="4">
      <t>チイキ</t>
    </rPh>
    <phoneticPr fontId="2"/>
  </si>
  <si>
    <t>芒塚町</t>
  </si>
  <si>
    <t>宿町</t>
  </si>
  <si>
    <t>大手１丁目</t>
  </si>
  <si>
    <t>大手２丁目</t>
  </si>
  <si>
    <t>大手３丁目</t>
  </si>
  <si>
    <t>網場町</t>
  </si>
  <si>
    <t>三川町</t>
  </si>
  <si>
    <t>春日町</t>
  </si>
  <si>
    <t>川平町</t>
  </si>
  <si>
    <t>潮見町</t>
  </si>
  <si>
    <t>けやき台町</t>
  </si>
  <si>
    <t>三ツ山町</t>
  </si>
  <si>
    <t>東長崎地域</t>
    <rPh sb="0" eb="1">
      <t>ヒガシ</t>
    </rPh>
    <rPh sb="1" eb="3">
      <t>ナガサキ</t>
    </rPh>
    <rPh sb="3" eb="5">
      <t>チイキ</t>
    </rPh>
    <phoneticPr fontId="2"/>
  </si>
  <si>
    <t>畦別当町</t>
  </si>
  <si>
    <t>矢上町</t>
  </si>
  <si>
    <t>平間町</t>
  </si>
  <si>
    <t>滑石地域</t>
    <rPh sb="0" eb="2">
      <t>ナメシ</t>
    </rPh>
    <rPh sb="2" eb="4">
      <t>チイキ</t>
    </rPh>
    <phoneticPr fontId="2"/>
  </si>
  <si>
    <t>滑石１丁目</t>
  </si>
  <si>
    <t>鶴の尾町</t>
  </si>
  <si>
    <t>滑石２丁目</t>
  </si>
  <si>
    <t>現川町</t>
  </si>
  <si>
    <t>滑石３丁目</t>
  </si>
  <si>
    <t>田中町</t>
  </si>
  <si>
    <t>滑石４丁目</t>
  </si>
  <si>
    <t>東町</t>
  </si>
  <si>
    <t>滑石５丁目</t>
  </si>
  <si>
    <t>滑石６丁目</t>
  </si>
  <si>
    <t>大園町</t>
  </si>
  <si>
    <t>大宮町</t>
  </si>
  <si>
    <t>北栄町</t>
  </si>
  <si>
    <t>北陽町</t>
  </si>
  <si>
    <t>虹が丘町</t>
  </si>
  <si>
    <t>松原町</t>
  </si>
  <si>
    <t>横尾１丁目</t>
  </si>
  <si>
    <t>古賀町</t>
  </si>
  <si>
    <t>横尾２丁目</t>
  </si>
  <si>
    <t>横尾３丁目</t>
  </si>
  <si>
    <t>横尾４丁目</t>
  </si>
  <si>
    <t>横尾５丁目</t>
  </si>
  <si>
    <t>葉山１丁目</t>
  </si>
  <si>
    <t>葉山２丁目</t>
  </si>
  <si>
    <t>中里町</t>
  </si>
  <si>
    <t>エミネント葉山町</t>
  </si>
  <si>
    <t>船石町</t>
  </si>
  <si>
    <t>川内町</t>
  </si>
  <si>
    <t>上戸石町</t>
  </si>
  <si>
    <t>戸石町</t>
  </si>
  <si>
    <t>牧島町</t>
  </si>
  <si>
    <t>南総合事務所</t>
    <rPh sb="0" eb="1">
      <t>ミナミ</t>
    </rPh>
    <rPh sb="1" eb="3">
      <t>ソウゴウ</t>
    </rPh>
    <rPh sb="3" eb="5">
      <t>ジム</t>
    </rPh>
    <rPh sb="5" eb="6">
      <t>ショ</t>
    </rPh>
    <phoneticPr fontId="2"/>
  </si>
  <si>
    <t>北総合事務所</t>
    <rPh sb="0" eb="1">
      <t>キタ</t>
    </rPh>
    <rPh sb="1" eb="3">
      <t>ソウゴウ</t>
    </rPh>
    <rPh sb="3" eb="5">
      <t>ジム</t>
    </rPh>
    <rPh sb="5" eb="6">
      <t>ショ</t>
    </rPh>
    <phoneticPr fontId="2"/>
  </si>
  <si>
    <t>土井首地域</t>
    <rPh sb="0" eb="2">
      <t>ドイ</t>
    </rPh>
    <rPh sb="2" eb="3">
      <t>クビ</t>
    </rPh>
    <rPh sb="3" eb="5">
      <t>チイキ</t>
    </rPh>
    <phoneticPr fontId="2"/>
  </si>
  <si>
    <t>三重地域</t>
    <rPh sb="0" eb="2">
      <t>ミエ</t>
    </rPh>
    <rPh sb="2" eb="4">
      <t>チイキ</t>
    </rPh>
    <phoneticPr fontId="2"/>
  </si>
  <si>
    <t>磯道町</t>
  </si>
  <si>
    <t>松崎町</t>
  </si>
  <si>
    <t>古道町</t>
  </si>
  <si>
    <t>三重町</t>
  </si>
  <si>
    <t>三和町</t>
  </si>
  <si>
    <t>土井首町</t>
  </si>
  <si>
    <t>樫山町</t>
  </si>
  <si>
    <t>毛井首町</t>
  </si>
  <si>
    <t>畦町</t>
  </si>
  <si>
    <t>平瀬町</t>
  </si>
  <si>
    <t>三京町</t>
  </si>
  <si>
    <t>鶴見台１丁目</t>
  </si>
  <si>
    <t>京泊１丁目</t>
  </si>
  <si>
    <t>鶴見台２丁目</t>
  </si>
  <si>
    <t>京泊２丁目</t>
  </si>
  <si>
    <t>米山町</t>
  </si>
  <si>
    <t>京泊３丁目</t>
  </si>
  <si>
    <t>柳田町</t>
  </si>
  <si>
    <t>さくらの里１丁目</t>
  </si>
  <si>
    <t>草住町</t>
  </si>
  <si>
    <t>さくらの里２丁目</t>
  </si>
  <si>
    <t>京太郎町</t>
  </si>
  <si>
    <t>鹿尾町</t>
  </si>
  <si>
    <t>畝刈町</t>
  </si>
  <si>
    <t>竿浦町</t>
  </si>
  <si>
    <t>豊洋台１丁目</t>
  </si>
  <si>
    <t>江川町</t>
  </si>
  <si>
    <t>豊洋台２丁目</t>
  </si>
  <si>
    <t>八郎岳町</t>
  </si>
  <si>
    <t>鳴見町</t>
  </si>
  <si>
    <t>末石町</t>
  </si>
  <si>
    <t>平山町</t>
  </si>
  <si>
    <t>外海地域</t>
    <rPh sb="0" eb="2">
      <t>ソトメ</t>
    </rPh>
    <rPh sb="2" eb="4">
      <t>チイキ</t>
    </rPh>
    <phoneticPr fontId="2"/>
  </si>
  <si>
    <t>深堀地域</t>
    <rPh sb="0" eb="2">
      <t>フカホリ</t>
    </rPh>
    <rPh sb="2" eb="4">
      <t>チイキ</t>
    </rPh>
    <phoneticPr fontId="2"/>
  </si>
  <si>
    <t>大籠町</t>
  </si>
  <si>
    <t>香焼地域</t>
    <rPh sb="0" eb="2">
      <t>コウヤギ</t>
    </rPh>
    <rPh sb="2" eb="4">
      <t>チイキ</t>
    </rPh>
    <phoneticPr fontId="2"/>
  </si>
  <si>
    <t xml:space="preserve">香焼町    </t>
    <rPh sb="0" eb="2">
      <t>コウヤギ</t>
    </rPh>
    <phoneticPr fontId="2"/>
  </si>
  <si>
    <t>伊王島地域</t>
    <rPh sb="0" eb="3">
      <t>イオウジマ</t>
    </rPh>
    <rPh sb="3" eb="5">
      <t>チイキ</t>
    </rPh>
    <phoneticPr fontId="2"/>
  </si>
  <si>
    <t>高島地域</t>
    <rPh sb="0" eb="2">
      <t>タカシマ</t>
    </rPh>
    <rPh sb="2" eb="4">
      <t>チイキ</t>
    </rPh>
    <phoneticPr fontId="2"/>
  </si>
  <si>
    <t>高島町</t>
  </si>
  <si>
    <t>野母崎地域</t>
    <rPh sb="0" eb="3">
      <t>ノモザキ</t>
    </rPh>
    <rPh sb="3" eb="5">
      <t>チイキ</t>
    </rPh>
    <phoneticPr fontId="2"/>
  </si>
  <si>
    <t>以下宿町</t>
  </si>
  <si>
    <t>野母崎樺島町</t>
  </si>
  <si>
    <t>黒浜町</t>
  </si>
  <si>
    <t>琴海地域</t>
    <rPh sb="0" eb="2">
      <t>キンカイ</t>
    </rPh>
    <rPh sb="2" eb="4">
      <t>チイキ</t>
    </rPh>
    <phoneticPr fontId="2"/>
  </si>
  <si>
    <t>高浜町</t>
  </si>
  <si>
    <t>琴海尾戸町</t>
  </si>
  <si>
    <t>南越町</t>
  </si>
  <si>
    <t>琴海大平町</t>
  </si>
  <si>
    <t>野母町</t>
  </si>
  <si>
    <t>琴海形上町</t>
  </si>
  <si>
    <t>脇岬町</t>
  </si>
  <si>
    <t>長浦町</t>
  </si>
  <si>
    <t>琴海戸根原町</t>
  </si>
  <si>
    <t>三和地域</t>
    <rPh sb="0" eb="2">
      <t>サンワ</t>
    </rPh>
    <rPh sb="2" eb="4">
      <t>チイキ</t>
    </rPh>
    <phoneticPr fontId="2"/>
  </si>
  <si>
    <t>琴海戸根町</t>
  </si>
  <si>
    <t>蚊焼町</t>
  </si>
  <si>
    <t>琴海村松町</t>
  </si>
  <si>
    <t>川原町</t>
  </si>
  <si>
    <t>西海町</t>
  </si>
  <si>
    <t>為石町</t>
  </si>
  <si>
    <t>椿が丘町</t>
  </si>
  <si>
    <t>藤田尾町</t>
  </si>
  <si>
    <t>布巻町</t>
  </si>
  <si>
    <t>晴海台町</t>
  </si>
  <si>
    <t>宮崎町</t>
  </si>
  <si>
    <t>　本表は、平成２９年１２月３１日現在における、本市の住民基本台帳（外国人含む）による人口・世帯数を町別に掲げたものである。</t>
    <rPh sb="1" eb="2">
      <t>ホン</t>
    </rPh>
    <rPh sb="2" eb="3">
      <t>ヒョウ</t>
    </rPh>
    <rPh sb="5" eb="7">
      <t>ヘイセイ</t>
    </rPh>
    <rPh sb="9" eb="10">
      <t>ネン</t>
    </rPh>
    <rPh sb="12" eb="13">
      <t>ガツ</t>
    </rPh>
    <rPh sb="15" eb="16">
      <t>ニチ</t>
    </rPh>
    <rPh sb="16" eb="18">
      <t>ゲンザイ</t>
    </rPh>
    <rPh sb="23" eb="24">
      <t>ホン</t>
    </rPh>
    <rPh sb="24" eb="25">
      <t>シ</t>
    </rPh>
    <rPh sb="26" eb="28">
      <t>ジュウミン</t>
    </rPh>
    <rPh sb="28" eb="30">
      <t>キホン</t>
    </rPh>
    <rPh sb="30" eb="32">
      <t>ダイチョウ</t>
    </rPh>
    <rPh sb="33" eb="35">
      <t>ガイコク</t>
    </rPh>
    <rPh sb="35" eb="36">
      <t>ジン</t>
    </rPh>
    <rPh sb="36" eb="37">
      <t>フク</t>
    </rPh>
    <rPh sb="42" eb="44">
      <t>ジンコウ</t>
    </rPh>
    <rPh sb="45" eb="48">
      <t>セタイスウ</t>
    </rPh>
    <rPh sb="49" eb="50">
      <t>マチ</t>
    </rPh>
    <rPh sb="50" eb="51">
      <t>ベツ</t>
    </rPh>
    <rPh sb="52" eb="53">
      <t>カカ</t>
    </rPh>
    <phoneticPr fontId="2"/>
  </si>
  <si>
    <t>　　町 別 人 口 、 世 帯 数 （Ⅰ）</t>
    <phoneticPr fontId="2"/>
  </si>
  <si>
    <t>１３　　住 民 基 本 台 帳 に 基 づ く　　</t>
    <phoneticPr fontId="2"/>
  </si>
  <si>
    <t>　　町 別 人 口 、 世 帯 数 （Ⅱ）</t>
    <phoneticPr fontId="2"/>
  </si>
  <si>
    <t>資料　　市地域保健課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phoneticPr fontId="2"/>
  </si>
  <si>
    <t>　本表は、平成２７年国勢調査結果に基づいた、平成２９年１０月１日現在の推計人口である。</t>
    <rPh sb="1" eb="2">
      <t>ホン</t>
    </rPh>
    <rPh sb="2" eb="3">
      <t>ヒョウ</t>
    </rPh>
    <rPh sb="5" eb="7">
      <t>ヘイセイ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8">
      <t>モト</t>
    </rPh>
    <rPh sb="22" eb="24">
      <t>ヘイセイ</t>
    </rPh>
    <rPh sb="26" eb="27">
      <t>ネン</t>
    </rPh>
    <rPh sb="29" eb="30">
      <t>ガツ</t>
    </rPh>
    <rPh sb="31" eb="32">
      <t>ニチ</t>
    </rPh>
    <rPh sb="32" eb="34">
      <t>ゲンザイ</t>
    </rPh>
    <rPh sb="35" eb="37">
      <t>スイケイ</t>
    </rPh>
    <rPh sb="37" eb="39">
      <t>ジンコウ</t>
    </rPh>
    <phoneticPr fontId="2"/>
  </si>
  <si>
    <t>-</t>
    <phoneticPr fontId="2"/>
  </si>
  <si>
    <r>
      <rPr>
        <sz val="8"/>
        <color theme="0"/>
        <rFont val="ＭＳ Ｐ明朝"/>
        <family val="1"/>
        <charset val="128"/>
      </rPr>
      <t>資料　　市統計課　　（注）</t>
    </r>
    <r>
      <rPr>
        <sz val="8"/>
        <rFont val="ＭＳ Ｐ明朝"/>
        <family val="1"/>
        <charset val="128"/>
      </rPr>
      <t>２．人口調査結果</t>
    </r>
    <phoneticPr fontId="2"/>
  </si>
  <si>
    <r>
      <rPr>
        <sz val="8"/>
        <color theme="0"/>
        <rFont val="ＭＳ Ｐ明朝"/>
        <family val="1"/>
        <charset val="128"/>
      </rPr>
      <t>資料　　市統計課　　（注）４．</t>
    </r>
    <r>
      <rPr>
        <sz val="8"/>
        <rFont val="ＭＳ Ｐ明朝"/>
        <family val="1"/>
        <charset val="128"/>
      </rPr>
      <t>配給人口（12月31日現在）、昭和 40年以降は国勢調査（確定数）に基づく推計人口（10月1日現在)である 。</t>
    </r>
    <phoneticPr fontId="2"/>
  </si>
  <si>
    <r>
      <rPr>
        <sz val="8"/>
        <color theme="0"/>
        <rFont val="ＭＳ Ｐ明朝"/>
        <family val="1"/>
        <charset val="128"/>
      </rPr>
      <t>資料　　市統計課　　（注）</t>
    </r>
    <r>
      <rPr>
        <sz val="8"/>
        <rFont val="ＭＳ Ｐ明朝"/>
        <family val="1"/>
        <charset val="128"/>
      </rPr>
      <t>４．明治22年から昭和14年までは寄留簿・戸籍簿による現在人口（12月31日現在）、昭和21年から昭和39年までは</t>
    </r>
    <phoneticPr fontId="2"/>
  </si>
  <si>
    <r>
      <rPr>
        <sz val="8"/>
        <color theme="0"/>
        <rFont val="ＭＳ Ｐ明朝"/>
        <family val="1"/>
        <charset val="128"/>
      </rPr>
      <t>資料　　市統計課　　（注）</t>
    </r>
    <r>
      <rPr>
        <sz val="8"/>
        <rFont val="ＭＳ Ｐ明朝"/>
        <family val="1"/>
        <charset val="128"/>
      </rPr>
      <t>３．平成26年の面積減は、国土地理院による「全国都道府県市区町村面積調」の算出方法の変更によるもの。</t>
    </r>
    <phoneticPr fontId="2"/>
  </si>
  <si>
    <t>資料　　市統計課　　　　　　　　　　　・　年少人口指数＝　０～１４歳人口／１５～６４歳人口×１００</t>
    <rPh sb="0" eb="2">
      <t>シリョウ</t>
    </rPh>
    <rPh sb="4" eb="5">
      <t>シ</t>
    </rPh>
    <rPh sb="5" eb="8">
      <t>トウケイカ</t>
    </rPh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</si>
  <si>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老年人口指数＝ ６５歳以上人口／１５～６４歳人口×１００</t>
    </r>
    <rPh sb="21" eb="23">
      <t>ロウネン</t>
    </rPh>
    <rPh sb="23" eb="25">
      <t>ジンコウ</t>
    </rPh>
    <rPh sb="25" eb="27">
      <t>シスウ</t>
    </rPh>
    <rPh sb="31" eb="32">
      <t>サイ</t>
    </rPh>
    <rPh sb="32" eb="34">
      <t>イジョウ</t>
    </rPh>
    <rPh sb="34" eb="36">
      <t>ジンコウ</t>
    </rPh>
    <rPh sb="42" eb="43">
      <t>サイ</t>
    </rPh>
    <rPh sb="43" eb="45">
      <t>ジンコウ</t>
    </rPh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</si>
  <si>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従属人口指数＝（０～１４歳人口＋６５歳以上人口）／１５～６４歳人口×１００</t>
    </r>
    <rPh sb="21" eb="23">
      <t>ジュウゾク</t>
    </rPh>
    <rPh sb="23" eb="25">
      <t>ジンコウ</t>
    </rPh>
    <rPh sb="25" eb="27">
      <t>シスウ</t>
    </rPh>
    <rPh sb="33" eb="34">
      <t>サイ</t>
    </rPh>
    <rPh sb="34" eb="36">
      <t>ジンコウ</t>
    </rPh>
    <rPh sb="39" eb="40">
      <t>サイ</t>
    </rPh>
    <rPh sb="40" eb="42">
      <t>イジョウ</t>
    </rPh>
    <rPh sb="42" eb="44">
      <t>ジンコウ</t>
    </rPh>
    <rPh sb="51" eb="52">
      <t>サイ</t>
    </rPh>
    <rPh sb="52" eb="54">
      <t>ジンコウ</t>
    </rPh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</si>
  <si>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老年化指数　 ＝ ６５歳以上人口／　０～１４歳人口×１００</t>
    </r>
    <rPh sb="21" eb="23">
      <t>ロウネン</t>
    </rPh>
    <rPh sb="23" eb="24">
      <t>カ</t>
    </rPh>
    <rPh sb="24" eb="26">
      <t>シスウ</t>
    </rPh>
    <rPh sb="32" eb="35">
      <t>サイイジョウ</t>
    </rPh>
    <rPh sb="35" eb="37">
      <t>ジンコウ</t>
    </rPh>
    <rPh sb="43" eb="44">
      <t>サイ</t>
    </rPh>
    <rPh sb="44" eb="46">
      <t>ジンコウ</t>
    </rPh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</si>
  <si>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年齢別割合は人口総数から年齢不詳を除いて算出している。</t>
    </r>
    <rPh sb="21" eb="23">
      <t>ネンレイ</t>
    </rPh>
    <rPh sb="23" eb="24">
      <t>ベツ</t>
    </rPh>
    <rPh sb="24" eb="26">
      <t>ワリアイ</t>
    </rPh>
    <rPh sb="27" eb="29">
      <t>ジンコウ</t>
    </rPh>
    <rPh sb="29" eb="31">
      <t>ソウスウ</t>
    </rPh>
    <rPh sb="33" eb="35">
      <t>ネンレイ</t>
    </rPh>
    <rPh sb="35" eb="37">
      <t>フショウ</t>
    </rPh>
    <rPh sb="38" eb="39">
      <t>ノゾ</t>
    </rPh>
    <rPh sb="41" eb="43">
      <t>サンシュツ</t>
    </rPh>
    <phoneticPr fontId="2"/>
  </si>
  <si>
    <t>　　　　本表は、平成２９年１２月３１日現在である。</t>
    <rPh sb="4" eb="5">
      <t>ホン</t>
    </rPh>
    <rPh sb="5" eb="6">
      <t>ヒョウ</t>
    </rPh>
    <rPh sb="8" eb="10">
      <t>ヘイセイ</t>
    </rPh>
    <rPh sb="12" eb="13">
      <t>ネン</t>
    </rPh>
    <rPh sb="15" eb="16">
      <t>ガツ</t>
    </rPh>
    <rPh sb="18" eb="19">
      <t>ニチ</t>
    </rPh>
    <rPh sb="19" eb="21">
      <t>ゲンザイ</t>
    </rPh>
    <phoneticPr fontId="2"/>
  </si>
  <si>
    <t>資料　　市統計課　　　　　　　　　　　・　年少人口指数＝　０～１４歳人口／１５～６４歳人口×１００</t>
    <rPh sb="5" eb="7">
      <t>トウケイ</t>
    </rPh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</si>
  <si>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老年人口指数＝ ６５歳以上人口／１５～６４歳人口×１００</t>
    </r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</si>
  <si>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従属人口指数＝（０～１４歳人口＋６５歳以上人口）／１５～６４歳人口×１００</t>
    </r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</si>
  <si>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老年化指数　 ＝ ６５歳以上人口／　０～１４歳人口×１００</t>
    </r>
    <phoneticPr fontId="2"/>
  </si>
  <si>
    <t>　　本表は、各年末・月末現在の住民基本台帳に基づく外国人人口である。</t>
    <rPh sb="2" eb="3">
      <t>ホン</t>
    </rPh>
    <rPh sb="3" eb="4">
      <t>ヒョウ</t>
    </rPh>
    <rPh sb="6" eb="8">
      <t>カクネン</t>
    </rPh>
    <rPh sb="8" eb="9">
      <t>マツ</t>
    </rPh>
    <rPh sb="10" eb="12">
      <t>ゲツマツ</t>
    </rPh>
    <rPh sb="12" eb="14">
      <t>ゲンザイ</t>
    </rPh>
    <rPh sb="25" eb="27">
      <t>ガイコク</t>
    </rPh>
    <rPh sb="27" eb="28">
      <t>ジン</t>
    </rPh>
    <rPh sb="28" eb="29">
      <t>ジン</t>
    </rPh>
    <rPh sb="29" eb="30">
      <t>クチ</t>
    </rPh>
    <phoneticPr fontId="2"/>
  </si>
  <si>
    <t>-</t>
    <phoneticPr fontId="2"/>
  </si>
  <si>
    <t>（単位　　世帯、人）</t>
    <rPh sb="1" eb="3">
      <t>タンイ</t>
    </rPh>
    <rPh sb="5" eb="7">
      <t>セタイ</t>
    </rPh>
    <rPh sb="8" eb="9">
      <t>ニン</t>
    </rPh>
    <phoneticPr fontId="2"/>
  </si>
  <si>
    <t>（注）平成29年12月31日現在、長崎市は478町（丁目も1町として計上）</t>
    <rPh sb="1" eb="2">
      <t>チュウ</t>
    </rPh>
    <rPh sb="3" eb="5">
      <t>ヘイセイ</t>
    </rPh>
    <rPh sb="7" eb="8">
      <t>ネン</t>
    </rPh>
    <rPh sb="10" eb="11">
      <t>ガツ</t>
    </rPh>
    <rPh sb="13" eb="14">
      <t>ニチ</t>
    </rPh>
    <rPh sb="14" eb="16">
      <t>ゲンザイ</t>
    </rPh>
    <rPh sb="17" eb="20">
      <t>ナガサキシ</t>
    </rPh>
    <rPh sb="24" eb="25">
      <t>マチ</t>
    </rPh>
    <rPh sb="26" eb="28">
      <t>チョウメ</t>
    </rPh>
    <rPh sb="30" eb="31">
      <t>チョウ</t>
    </rPh>
    <rPh sb="34" eb="36">
      <t>ケイジョウ</t>
    </rPh>
    <phoneticPr fontId="2"/>
  </si>
  <si>
    <t>町　　別</t>
    <rPh sb="0" eb="1">
      <t>マチ</t>
    </rPh>
    <rPh sb="3" eb="4">
      <t>ベツ</t>
    </rPh>
    <phoneticPr fontId="2"/>
  </si>
  <si>
    <t>人　　　　口</t>
    <rPh sb="0" eb="1">
      <t>ヒト</t>
    </rPh>
    <rPh sb="5" eb="6">
      <t>クチ</t>
    </rPh>
    <phoneticPr fontId="2"/>
  </si>
  <si>
    <t>資料　　市統計課</t>
    <rPh sb="0" eb="2">
      <t>シリョウ</t>
    </rPh>
    <rPh sb="4" eb="5">
      <t>シ</t>
    </rPh>
    <rPh sb="5" eb="7">
      <t>トウケイ</t>
    </rPh>
    <rPh sb="7" eb="8">
      <t>カ</t>
    </rPh>
    <phoneticPr fontId="2"/>
  </si>
  <si>
    <t>　　　本表は、平成２９年中の転入状況を示すものである。</t>
    <rPh sb="3" eb="4">
      <t>ホン</t>
    </rPh>
    <rPh sb="4" eb="5">
      <t>ヒョウ</t>
    </rPh>
    <rPh sb="7" eb="9">
      <t>ヘイセイ</t>
    </rPh>
    <rPh sb="11" eb="12">
      <t>ネン</t>
    </rPh>
    <rPh sb="12" eb="13">
      <t>チュウ</t>
    </rPh>
    <rPh sb="14" eb="16">
      <t>テンニュウ</t>
    </rPh>
    <rPh sb="16" eb="18">
      <t>ジョウキョウ</t>
    </rPh>
    <rPh sb="19" eb="20">
      <t>シメ</t>
    </rPh>
    <phoneticPr fontId="2"/>
  </si>
  <si>
    <t>　　　本表は、平成２９年中の転出状況を示すものである。</t>
    <rPh sb="3" eb="4">
      <t>ホン</t>
    </rPh>
    <rPh sb="4" eb="5">
      <t>ヒョウ</t>
    </rPh>
    <rPh sb="7" eb="9">
      <t>ヘイセイ</t>
    </rPh>
    <rPh sb="11" eb="12">
      <t>ネン</t>
    </rPh>
    <rPh sb="12" eb="13">
      <t>チュウ</t>
    </rPh>
    <rPh sb="14" eb="16">
      <t>テンシュツ</t>
    </rPh>
    <rPh sb="16" eb="18">
      <t>ジョウキョウ</t>
    </rPh>
    <rPh sb="19" eb="20">
      <t>シメ</t>
    </rPh>
    <phoneticPr fontId="2"/>
  </si>
  <si>
    <t>年　　　齢　</t>
    <rPh sb="0" eb="1">
      <t>トシ</t>
    </rPh>
    <rPh sb="4" eb="5">
      <t>ヨワイ</t>
    </rPh>
    <phoneticPr fontId="2"/>
  </si>
  <si>
    <t>年　　　齢</t>
    <rPh sb="0" eb="1">
      <t>トシ</t>
    </rPh>
    <rPh sb="4" eb="5">
      <t>ヨワイ</t>
    </rPh>
    <phoneticPr fontId="2"/>
  </si>
  <si>
    <t>転　　　　　　　　　　　　　　　　　　　　　入</t>
    <phoneticPr fontId="2"/>
  </si>
  <si>
    <t>転　　　　　　　　　　　　　　　　　　　　　出</t>
    <phoneticPr fontId="2"/>
  </si>
  <si>
    <t>（単位　　k㎡、世帯、人）</t>
    <phoneticPr fontId="2"/>
  </si>
  <si>
    <t>　　　　　　この表の出生・死亡・転入・転出については、中央地域センターに届出があったものについて集計している。</t>
    <rPh sb="8" eb="9">
      <t>ヒョウ</t>
    </rPh>
    <rPh sb="10" eb="12">
      <t>シュッセイ</t>
    </rPh>
    <rPh sb="13" eb="15">
      <t>シボウ</t>
    </rPh>
    <rPh sb="16" eb="18">
      <t>テンニュウ</t>
    </rPh>
    <rPh sb="19" eb="21">
      <t>テンシュツ</t>
    </rPh>
    <rPh sb="27" eb="29">
      <t>チュウオウ</t>
    </rPh>
    <rPh sb="29" eb="31">
      <t>チイキ</t>
    </rPh>
    <rPh sb="36" eb="38">
      <t>トドケデ</t>
    </rPh>
    <rPh sb="48" eb="50">
      <t>シュウケイ</t>
    </rPh>
    <phoneticPr fontId="2"/>
  </si>
  <si>
    <t>大正　　 元年</t>
    <rPh sb="0" eb="2">
      <t>タイショウ</t>
    </rPh>
    <rPh sb="5" eb="6">
      <t>ガン</t>
    </rPh>
    <rPh sb="6" eb="7">
      <t>ネン</t>
    </rPh>
    <phoneticPr fontId="2"/>
  </si>
  <si>
    <t>昭和　　  元年</t>
    <rPh sb="0" eb="1">
      <t>ショウ</t>
    </rPh>
    <rPh sb="1" eb="2">
      <t>ワ</t>
    </rPh>
    <rPh sb="6" eb="7">
      <t>ガン</t>
    </rPh>
    <rPh sb="7" eb="8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</si>
</sst>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2" formatCode="_ &quot;¥&quot;* #,##0_ ;_ &quot;¥&quot;* \-#,##0_ ;_ &quot;¥&quot;* &quot;-&quot;_ ;_ @_ "/>
    <numFmt numFmtId="41" formatCode="_ * #,##0_ ;_ * \-#,##0_ ;_ * &quot;-&quot;_ ;_ @_ "/>
    <numFmt numFmtId="176" formatCode="#,##0_-"/>
    <numFmt numFmtId="177" formatCode="#,##0.00_-"/>
    <numFmt numFmtId="178" formatCode="#,##0.0_-"/>
    <numFmt numFmtId="179" formatCode="0.0_-"/>
    <numFmt numFmtId="180" formatCode="#,##0;&quot;△ &quot;#,##0"/>
    <numFmt numFmtId="181" formatCode="#,##0.00;&quot;△ &quot;#,##0.00"/>
    <numFmt numFmtId="182" formatCode="#,##0_);[Red]\(#,##0\)"/>
    <numFmt numFmtId="183" formatCode="#,##0_ "/>
    <numFmt numFmtId="184" formatCode="#,##0.0;&quot;△ &quot;#,##0.0"/>
    <numFmt numFmtId="185" formatCode="0;&quot;△ &quot;0"/>
    <numFmt numFmtId="186" formatCode="#,##0_ ;[Red]\-#,##0\ 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b/>
      <sz val="14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0"/>
      <name val="ＭＳ Ｐ明朝"/>
      <family val="1"/>
      <charset val="128"/>
    </font>
    <font>
      <sz val="7.5"/>
      <name val="ＭＳ Ｐ明朝"/>
      <family val="1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62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182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9" fontId="3" fillId="0" borderId="0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9" fontId="3" fillId="0" borderId="15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80" fontId="3" fillId="0" borderId="0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180" fontId="3" fillId="0" borderId="0" xfId="0" applyNumberFormat="1" applyFont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180" fontId="3" fillId="0" borderId="1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Alignment="1">
      <alignment horizontal="right" vertical="center"/>
    </xf>
    <xf numFmtId="184" fontId="3" fillId="0" borderId="0" xfId="0" applyNumberFormat="1" applyFont="1" applyAlignment="1">
      <alignment vertical="center"/>
    </xf>
    <xf numFmtId="184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0" fontId="3" fillId="0" borderId="0" xfId="0" applyNumberFormat="1" applyFont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80" fontId="3" fillId="0" borderId="0" xfId="0" applyNumberFormat="1" applyFont="1" applyBorder="1" applyAlignment="1" applyProtection="1">
      <alignment vertical="center"/>
    </xf>
    <xf numFmtId="184" fontId="3" fillId="0" borderId="0" xfId="0" applyNumberFormat="1" applyFont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vertical="center"/>
    </xf>
    <xf numFmtId="180" fontId="3" fillId="0" borderId="2" xfId="0" applyNumberFormat="1" applyFont="1" applyBorder="1" applyAlignment="1">
      <alignment horizontal="center" vertical="center"/>
    </xf>
    <xf numFmtId="180" fontId="3" fillId="0" borderId="10" xfId="0" applyNumberFormat="1" applyFont="1" applyBorder="1" applyAlignment="1">
      <alignment horizontal="center" vertical="center"/>
    </xf>
    <xf numFmtId="180" fontId="3" fillId="0" borderId="0" xfId="0" applyNumberFormat="1" applyFont="1" applyBorder="1" applyAlignment="1">
      <alignment horizontal="center" vertical="center"/>
    </xf>
    <xf numFmtId="180" fontId="3" fillId="0" borderId="9" xfId="0" applyNumberFormat="1" applyFont="1" applyBorder="1" applyAlignment="1">
      <alignment vertical="center"/>
    </xf>
    <xf numFmtId="184" fontId="3" fillId="0" borderId="0" xfId="0" applyNumberFormat="1" applyFont="1" applyAlignment="1" applyProtection="1">
      <alignment vertical="center"/>
    </xf>
    <xf numFmtId="184" fontId="3" fillId="0" borderId="9" xfId="0" applyNumberFormat="1" applyFont="1" applyBorder="1" applyAlignment="1" applyProtection="1">
      <alignment vertical="center"/>
    </xf>
    <xf numFmtId="184" fontId="3" fillId="0" borderId="0" xfId="0" applyNumberFormat="1" applyFont="1" applyBorder="1" applyAlignment="1" applyProtection="1">
      <alignment vertical="center"/>
    </xf>
    <xf numFmtId="180" fontId="3" fillId="0" borderId="21" xfId="0" applyNumberFormat="1" applyFont="1" applyBorder="1" applyAlignment="1">
      <alignment vertical="center"/>
    </xf>
    <xf numFmtId="176" fontId="3" fillId="0" borderId="0" xfId="0" applyNumberFormat="1" applyFont="1" applyAlignment="1" applyProtection="1">
      <alignment vertical="center"/>
      <protection locked="0"/>
    </xf>
    <xf numFmtId="180" fontId="3" fillId="0" borderId="21" xfId="0" applyNumberFormat="1" applyFont="1" applyBorder="1" applyAlignment="1" applyProtection="1">
      <alignment vertical="center"/>
      <protection locked="0"/>
    </xf>
    <xf numFmtId="180" fontId="3" fillId="0" borderId="2" xfId="0" applyNumberFormat="1" applyFont="1" applyBorder="1" applyAlignment="1" applyProtection="1">
      <alignment vertical="center"/>
      <protection locked="0"/>
    </xf>
    <xf numFmtId="180" fontId="3" fillId="0" borderId="9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80" fontId="3" fillId="0" borderId="0" xfId="0" quotePrefix="1" applyNumberFormat="1" applyFont="1" applyAlignment="1">
      <alignment horizontal="right" vertical="center"/>
    </xf>
    <xf numFmtId="185" fontId="3" fillId="0" borderId="0" xfId="0" applyNumberFormat="1" applyFont="1" applyBorder="1" applyAlignment="1">
      <alignment horizontal="center" vertical="center"/>
    </xf>
    <xf numFmtId="185" fontId="3" fillId="0" borderId="0" xfId="0" applyNumberFormat="1" applyFont="1" applyBorder="1" applyAlignment="1">
      <alignment horizontal="distributed" vertical="center"/>
    </xf>
    <xf numFmtId="185" fontId="3" fillId="0" borderId="2" xfId="0" applyNumberFormat="1" applyFont="1" applyBorder="1" applyAlignment="1">
      <alignment horizontal="distributed" vertical="center"/>
    </xf>
    <xf numFmtId="185" fontId="3" fillId="0" borderId="1" xfId="0" applyNumberFormat="1" applyFont="1" applyBorder="1" applyAlignment="1">
      <alignment horizontal="center" vertical="center"/>
    </xf>
    <xf numFmtId="185" fontId="3" fillId="0" borderId="1" xfId="0" applyNumberFormat="1" applyFont="1" applyBorder="1" applyAlignment="1">
      <alignment vertical="center"/>
    </xf>
    <xf numFmtId="185" fontId="3" fillId="0" borderId="7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4" fillId="0" borderId="22" xfId="0" applyFont="1" applyBorder="1" applyAlignment="1"/>
    <xf numFmtId="0" fontId="3" fillId="0" borderId="15" xfId="0" applyFont="1" applyBorder="1" applyAlignment="1">
      <alignment horizontal="right" vertical="center"/>
    </xf>
    <xf numFmtId="0" fontId="3" fillId="0" borderId="22" xfId="0" applyFont="1" applyBorder="1" applyAlignment="1"/>
    <xf numFmtId="182" fontId="3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81" fontId="3" fillId="0" borderId="0" xfId="0" applyNumberFormat="1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</xf>
    <xf numFmtId="180" fontId="3" fillId="0" borderId="0" xfId="1" applyNumberFormat="1" applyFont="1" applyFill="1" applyBorder="1" applyAlignment="1" applyProtection="1">
      <alignment vertical="center"/>
      <protection locked="0"/>
    </xf>
    <xf numFmtId="0" fontId="3" fillId="0" borderId="22" xfId="0" applyFont="1" applyBorder="1" applyAlignment="1">
      <alignment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 applyProtection="1">
      <alignment horizontal="righ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177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vertical="center"/>
    </xf>
    <xf numFmtId="181" fontId="3" fillId="0" borderId="0" xfId="0" applyNumberFormat="1" applyFont="1" applyFill="1" applyAlignment="1">
      <alignment horizontal="right" vertical="center"/>
    </xf>
    <xf numFmtId="180" fontId="3" fillId="0" borderId="0" xfId="0" applyNumberFormat="1" applyFont="1" applyFill="1" applyAlignment="1">
      <alignment horizontal="right" vertical="center"/>
    </xf>
    <xf numFmtId="184" fontId="3" fillId="0" borderId="0" xfId="0" applyNumberFormat="1" applyFont="1" applyFill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distributed" vertical="center" justifyLastLine="1"/>
    </xf>
    <xf numFmtId="0" fontId="3" fillId="0" borderId="1" xfId="0" applyFont="1" applyBorder="1" applyAlignment="1" applyProtection="1">
      <alignment horizontal="distributed" vertical="center" justifyLastLine="1"/>
    </xf>
    <xf numFmtId="0" fontId="4" fillId="0" borderId="8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181" fontId="3" fillId="0" borderId="0" xfId="0" applyNumberFormat="1" applyFont="1" applyBorder="1" applyAlignment="1">
      <alignment vertical="center"/>
    </xf>
    <xf numFmtId="180" fontId="3" fillId="0" borderId="0" xfId="1" applyNumberFormat="1" applyFont="1" applyBorder="1" applyAlignment="1" applyProtection="1">
      <alignment horizontal="right" vertical="center"/>
    </xf>
    <xf numFmtId="41" fontId="3" fillId="0" borderId="0" xfId="0" applyNumberFormat="1" applyFont="1" applyAlignment="1">
      <alignment vertical="center"/>
    </xf>
    <xf numFmtId="41" fontId="3" fillId="0" borderId="2" xfId="0" applyNumberFormat="1" applyFont="1" applyBorder="1" applyAlignment="1">
      <alignment vertical="center"/>
    </xf>
    <xf numFmtId="41" fontId="3" fillId="0" borderId="0" xfId="0" applyNumberFormat="1" applyFont="1" applyAlignment="1" applyProtection="1">
      <alignment vertical="center"/>
      <protection locked="0"/>
    </xf>
    <xf numFmtId="41" fontId="3" fillId="0" borderId="26" xfId="0" applyNumberFormat="1" applyFont="1" applyBorder="1" applyAlignment="1">
      <alignment vertical="center"/>
    </xf>
    <xf numFmtId="41" fontId="3" fillId="0" borderId="21" xfId="0" applyNumberFormat="1" applyFont="1" applyBorder="1" applyAlignment="1" applyProtection="1">
      <alignment vertical="center"/>
      <protection locked="0"/>
    </xf>
    <xf numFmtId="41" fontId="3" fillId="0" borderId="1" xfId="0" applyNumberFormat="1" applyFont="1" applyBorder="1" applyAlignment="1" applyProtection="1">
      <alignment vertical="center"/>
      <protection locked="0"/>
    </xf>
    <xf numFmtId="41" fontId="3" fillId="0" borderId="21" xfId="0" applyNumberFormat="1" applyFont="1" applyBorder="1" applyAlignment="1" applyProtection="1">
      <alignment horizontal="right" vertical="center"/>
      <protection locked="0"/>
    </xf>
    <xf numFmtId="180" fontId="3" fillId="0" borderId="0" xfId="1" applyNumberFormat="1" applyFont="1" applyAlignment="1" applyProtection="1">
      <alignment vertical="center"/>
    </xf>
    <xf numFmtId="180" fontId="3" fillId="0" borderId="0" xfId="1" applyNumberFormat="1" applyFont="1" applyBorder="1" applyAlignment="1" applyProtection="1">
      <alignment vertical="center"/>
    </xf>
    <xf numFmtId="180" fontId="3" fillId="0" borderId="0" xfId="1" applyNumberFormat="1" applyFont="1" applyFill="1" applyBorder="1" applyAlignment="1" applyProtection="1">
      <alignment vertical="center"/>
    </xf>
    <xf numFmtId="49" fontId="10" fillId="0" borderId="0" xfId="5" applyNumberFormat="1" applyFont="1" applyAlignment="1">
      <alignment vertical="top"/>
    </xf>
    <xf numFmtId="0" fontId="11" fillId="0" borderId="0" xfId="4" applyFont="1">
      <alignment vertical="center"/>
    </xf>
    <xf numFmtId="49" fontId="12" fillId="0" borderId="0" xfId="5" applyNumberFormat="1" applyFont="1" applyAlignment="1">
      <alignment vertical="top"/>
    </xf>
    <xf numFmtId="0" fontId="3" fillId="0" borderId="0" xfId="0" applyFont="1" applyAlignment="1">
      <alignment vertical="center" shrinkToFit="1"/>
    </xf>
    <xf numFmtId="0" fontId="15" fillId="0" borderId="0" xfId="5" applyNumberFormat="1" applyFont="1" applyFill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3" fillId="0" borderId="0" xfId="4" applyFont="1">
      <alignment vertical="center"/>
    </xf>
    <xf numFmtId="49" fontId="16" fillId="0" borderId="14" xfId="5" applyNumberFormat="1" applyFont="1" applyFill="1" applyBorder="1" applyAlignment="1">
      <alignment horizontal="center" vertical="top" wrapText="1"/>
    </xf>
    <xf numFmtId="49" fontId="16" fillId="0" borderId="28" xfId="5" applyNumberFormat="1" applyFont="1" applyFill="1" applyBorder="1" applyAlignment="1">
      <alignment horizontal="center" vertical="top" wrapText="1"/>
    </xf>
    <xf numFmtId="49" fontId="16" fillId="0" borderId="20" xfId="5" applyNumberFormat="1" applyFont="1" applyFill="1" applyBorder="1" applyAlignment="1">
      <alignment horizontal="center" vertical="top" wrapText="1"/>
    </xf>
    <xf numFmtId="49" fontId="16" fillId="0" borderId="24" xfId="5" applyNumberFormat="1" applyFont="1" applyFill="1" applyBorder="1" applyAlignment="1">
      <alignment horizontal="center" vertical="top" wrapText="1"/>
    </xf>
    <xf numFmtId="49" fontId="16" fillId="0" borderId="9" xfId="5" applyNumberFormat="1" applyFont="1" applyFill="1" applyBorder="1" applyAlignment="1">
      <alignment horizontal="center" vertical="top" wrapText="1"/>
    </xf>
    <xf numFmtId="49" fontId="16" fillId="0" borderId="4" xfId="5" applyNumberFormat="1" applyFont="1" applyFill="1" applyBorder="1" applyAlignment="1">
      <alignment horizontal="center" vertical="top" wrapText="1"/>
    </xf>
    <xf numFmtId="49" fontId="16" fillId="0" borderId="27" xfId="5" applyNumberFormat="1" applyFont="1" applyFill="1" applyBorder="1" applyAlignment="1">
      <alignment horizontal="center" vertical="top" wrapText="1"/>
    </xf>
    <xf numFmtId="0" fontId="3" fillId="0" borderId="1" xfId="4" applyFont="1" applyBorder="1">
      <alignment vertical="center"/>
    </xf>
    <xf numFmtId="41" fontId="3" fillId="0" borderId="15" xfId="0" applyNumberFormat="1" applyFont="1" applyBorder="1" applyAlignment="1">
      <alignment vertical="center"/>
    </xf>
    <xf numFmtId="180" fontId="3" fillId="0" borderId="2" xfId="0" applyNumberFormat="1" applyFont="1" applyBorder="1" applyAlignment="1">
      <alignment vertical="center"/>
    </xf>
    <xf numFmtId="49" fontId="16" fillId="0" borderId="30" xfId="5" applyNumberFormat="1" applyFont="1" applyFill="1" applyBorder="1" applyAlignment="1">
      <alignment horizontal="centerContinuous" vertical="center"/>
    </xf>
    <xf numFmtId="49" fontId="16" fillId="0" borderId="11" xfId="5" applyNumberFormat="1" applyFont="1" applyFill="1" applyBorder="1" applyAlignment="1">
      <alignment horizontal="centerContinuous" vertical="center"/>
    </xf>
    <xf numFmtId="49" fontId="16" fillId="0" borderId="12" xfId="5" applyNumberFormat="1" applyFont="1" applyFill="1" applyBorder="1" applyAlignment="1">
      <alignment horizontal="centerContinuous" vertical="center"/>
    </xf>
    <xf numFmtId="49" fontId="16" fillId="0" borderId="30" xfId="5" applyNumberFormat="1" applyFont="1" applyFill="1" applyBorder="1" applyAlignment="1">
      <alignment horizontal="centerContinuous" vertical="center" wrapText="1"/>
    </xf>
    <xf numFmtId="49" fontId="16" fillId="0" borderId="11" xfId="5" applyNumberFormat="1" applyFont="1" applyFill="1" applyBorder="1" applyAlignment="1">
      <alignment horizontal="centerContinuous" vertical="center" wrapText="1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186" fontId="3" fillId="0" borderId="0" xfId="0" applyNumberFormat="1" applyFont="1" applyAlignment="1">
      <alignment vertical="center"/>
    </xf>
    <xf numFmtId="186" fontId="3" fillId="0" borderId="0" xfId="0" applyNumberFormat="1" applyFont="1" applyBorder="1" applyAlignment="1">
      <alignment vertical="center"/>
    </xf>
    <xf numFmtId="0" fontId="3" fillId="0" borderId="23" xfId="0" applyFont="1" applyBorder="1" applyAlignment="1" applyProtection="1">
      <alignment horizontal="center" vertical="center"/>
    </xf>
    <xf numFmtId="183" fontId="3" fillId="0" borderId="1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0" xfId="1" applyNumberFormat="1" applyFont="1" applyFill="1" applyAlignment="1">
      <alignment horizontal="right" vertical="center"/>
    </xf>
    <xf numFmtId="41" fontId="3" fillId="0" borderId="0" xfId="1" applyNumberFormat="1" applyFont="1" applyAlignment="1" applyProtection="1">
      <alignment vertical="center"/>
    </xf>
    <xf numFmtId="180" fontId="3" fillId="0" borderId="1" xfId="1" applyNumberFormat="1" applyFont="1" applyBorder="1" applyAlignment="1" applyProtection="1">
      <alignment vertical="center"/>
    </xf>
    <xf numFmtId="180" fontId="3" fillId="0" borderId="2" xfId="1" applyNumberFormat="1" applyFont="1" applyBorder="1" applyAlignment="1" applyProtection="1">
      <alignment vertical="center"/>
    </xf>
    <xf numFmtId="181" fontId="3" fillId="0" borderId="9" xfId="0" applyNumberFormat="1" applyFont="1" applyBorder="1" applyAlignment="1">
      <alignment horizontal="right" vertical="center"/>
    </xf>
    <xf numFmtId="181" fontId="3" fillId="0" borderId="0" xfId="0" applyNumberFormat="1" applyFont="1" applyAlignment="1">
      <alignment horizontal="right" vertical="center"/>
    </xf>
    <xf numFmtId="177" fontId="3" fillId="0" borderId="0" xfId="0" applyNumberFormat="1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41" fontId="16" fillId="0" borderId="9" xfId="5" applyNumberFormat="1" applyFont="1" applyFill="1" applyBorder="1" applyAlignment="1">
      <alignment horizontal="right" vertical="center"/>
    </xf>
    <xf numFmtId="41" fontId="16" fillId="0" borderId="0" xfId="5" applyNumberFormat="1" applyFont="1" applyFill="1" applyBorder="1" applyAlignment="1">
      <alignment horizontal="right" vertical="center"/>
    </xf>
    <xf numFmtId="49" fontId="16" fillId="0" borderId="0" xfId="5" applyNumberFormat="1" applyFont="1" applyFill="1" applyBorder="1" applyAlignment="1">
      <alignment horizontal="distributed" vertical="center"/>
    </xf>
    <xf numFmtId="49" fontId="16" fillId="0" borderId="0" xfId="5" applyNumberFormat="1" applyFont="1" applyFill="1" applyBorder="1" applyAlignment="1">
      <alignment horizontal="right" vertical="center"/>
    </xf>
    <xf numFmtId="49" fontId="16" fillId="0" borderId="0" xfId="5" applyNumberFormat="1" applyFont="1" applyFill="1" applyBorder="1" applyAlignment="1">
      <alignment vertical="center"/>
    </xf>
    <xf numFmtId="49" fontId="16" fillId="0" borderId="0" xfId="5" applyNumberFormat="1" applyFont="1" applyFill="1" applyBorder="1" applyAlignment="1">
      <alignment horizontal="distributed" vertical="center" wrapText="1"/>
    </xf>
    <xf numFmtId="49" fontId="16" fillId="0" borderId="4" xfId="5" applyNumberFormat="1" applyFont="1" applyFill="1" applyBorder="1" applyAlignment="1">
      <alignment horizontal="center" vertical="center" wrapText="1"/>
    </xf>
    <xf numFmtId="180" fontId="3" fillId="0" borderId="0" xfId="1" applyNumberFormat="1" applyFont="1" applyBorder="1" applyAlignment="1">
      <alignment horizontal="right" vertical="center"/>
    </xf>
    <xf numFmtId="180" fontId="3" fillId="0" borderId="0" xfId="1" applyNumberFormat="1" applyFont="1" applyFill="1" applyAlignment="1">
      <alignment horizontal="right" vertical="center"/>
    </xf>
    <xf numFmtId="180" fontId="3" fillId="0" borderId="0" xfId="1" applyNumberFormat="1" applyFont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38" fontId="3" fillId="0" borderId="0" xfId="1" applyFont="1" applyBorder="1" applyAlignment="1" applyProtection="1">
      <alignment horizontal="right" vertical="center"/>
      <protection locked="0"/>
    </xf>
    <xf numFmtId="38" fontId="3" fillId="0" borderId="0" xfId="1" applyFont="1" applyBorder="1" applyAlignment="1" applyProtection="1">
      <alignment horizontal="right" vertical="center"/>
    </xf>
    <xf numFmtId="41" fontId="3" fillId="0" borderId="31" xfId="0" applyNumberFormat="1" applyFont="1" applyBorder="1" applyAlignment="1">
      <alignment vertical="center"/>
    </xf>
    <xf numFmtId="41" fontId="3" fillId="0" borderId="32" xfId="0" applyNumberFormat="1" applyFont="1" applyBorder="1" applyAlignment="1" applyProtection="1">
      <alignment vertical="center"/>
      <protection locked="0"/>
    </xf>
    <xf numFmtId="49" fontId="3" fillId="0" borderId="33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vertical="center"/>
    </xf>
    <xf numFmtId="41" fontId="3" fillId="0" borderId="0" xfId="0" applyNumberFormat="1" applyFont="1" applyBorder="1" applyAlignment="1" applyProtection="1">
      <alignment vertical="center"/>
      <protection locked="0"/>
    </xf>
    <xf numFmtId="49" fontId="3" fillId="0" borderId="34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 applyProtection="1">
      <alignment vertical="center"/>
      <protection locked="0"/>
    </xf>
    <xf numFmtId="41" fontId="3" fillId="0" borderId="2" xfId="0" applyNumberFormat="1" applyFont="1" applyBorder="1" applyAlignment="1" applyProtection="1">
      <alignment vertical="center"/>
      <protection locked="0"/>
    </xf>
    <xf numFmtId="41" fontId="3" fillId="0" borderId="10" xfId="0" applyNumberFormat="1" applyFont="1" applyBorder="1" applyAlignment="1" applyProtection="1">
      <alignment vertical="center"/>
      <protection locked="0"/>
    </xf>
    <xf numFmtId="0" fontId="4" fillId="0" borderId="2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80" fontId="3" fillId="0" borderId="0" xfId="1" applyNumberFormat="1" applyFont="1" applyFill="1" applyBorder="1" applyAlignment="1">
      <alignment horizontal="right" vertical="center"/>
    </xf>
    <xf numFmtId="38" fontId="3" fillId="0" borderId="0" xfId="1" applyNumberFormat="1" applyFont="1" applyAlignment="1">
      <alignment horizontal="right" vertical="center"/>
    </xf>
    <xf numFmtId="38" fontId="3" fillId="0" borderId="0" xfId="0" applyNumberFormat="1" applyFont="1" applyAlignment="1">
      <alignment horizontal="right" vertical="center"/>
    </xf>
    <xf numFmtId="41" fontId="3" fillId="0" borderId="0" xfId="1" applyNumberFormat="1" applyFont="1" applyAlignment="1">
      <alignment horizontal="right" vertical="center"/>
    </xf>
    <xf numFmtId="180" fontId="3" fillId="0" borderId="9" xfId="0" applyNumberFormat="1" applyFont="1" applyBorder="1" applyAlignment="1">
      <alignment vertical="center"/>
    </xf>
    <xf numFmtId="38" fontId="3" fillId="0" borderId="9" xfId="1" applyFont="1" applyFill="1" applyBorder="1"/>
    <xf numFmtId="38" fontId="3" fillId="0" borderId="26" xfId="1" applyFont="1" applyFill="1" applyBorder="1"/>
    <xf numFmtId="38" fontId="3" fillId="0" borderId="31" xfId="1" applyFont="1" applyFill="1" applyBorder="1"/>
    <xf numFmtId="176" fontId="3" fillId="0" borderId="8" xfId="0" applyNumberFormat="1" applyFont="1" applyBorder="1" applyAlignment="1">
      <alignment vertical="center"/>
    </xf>
    <xf numFmtId="38" fontId="3" fillId="0" borderId="0" xfId="1" applyFont="1" applyFill="1" applyBorder="1"/>
    <xf numFmtId="38" fontId="3" fillId="0" borderId="2" xfId="1" applyFont="1" applyFill="1" applyBorder="1"/>
    <xf numFmtId="38" fontId="3" fillId="0" borderId="21" xfId="1" applyFont="1" applyFill="1" applyBorder="1"/>
    <xf numFmtId="38" fontId="3" fillId="0" borderId="10" xfId="1" applyFont="1" applyFill="1" applyBorder="1"/>
    <xf numFmtId="38" fontId="3" fillId="0" borderId="32" xfId="1" applyFont="1" applyFill="1" applyBorder="1"/>
    <xf numFmtId="38" fontId="3" fillId="0" borderId="34" xfId="1" applyFont="1" applyFill="1" applyBorder="1"/>
    <xf numFmtId="0" fontId="3" fillId="0" borderId="22" xfId="0" applyFont="1" applyBorder="1" applyAlignment="1"/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80" fontId="3" fillId="0" borderId="0" xfId="0" applyNumberFormat="1" applyFont="1" applyFill="1" applyAlignment="1">
      <alignment vertical="center"/>
    </xf>
    <xf numFmtId="180" fontId="3" fillId="0" borderId="1" xfId="1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38" fontId="3" fillId="0" borderId="0" xfId="1" applyFont="1" applyFill="1" applyAlignment="1">
      <alignment horizontal="right" vertical="center"/>
    </xf>
    <xf numFmtId="0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38" fontId="3" fillId="0" borderId="0" xfId="1" applyNumberFormat="1" applyFont="1" applyFill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22" xfId="0" applyFont="1" applyBorder="1" applyAlignment="1"/>
    <xf numFmtId="0" fontId="6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80" fontId="3" fillId="0" borderId="0" xfId="1" applyNumberFormat="1" applyFont="1" applyAlignment="1">
      <alignment vertical="center"/>
    </xf>
    <xf numFmtId="180" fontId="3" fillId="0" borderId="1" xfId="0" applyNumberFormat="1" applyFont="1" applyBorder="1" applyAlignment="1">
      <alignment vertical="center"/>
    </xf>
    <xf numFmtId="186" fontId="3" fillId="0" borderId="8" xfId="0" applyNumberFormat="1" applyFont="1" applyBorder="1" applyAlignment="1">
      <alignment vertical="center"/>
    </xf>
    <xf numFmtId="41" fontId="3" fillId="0" borderId="0" xfId="1" applyNumberFormat="1" applyFont="1" applyFill="1" applyBorder="1" applyAlignment="1">
      <alignment horizontal="center" vertical="center"/>
    </xf>
    <xf numFmtId="41" fontId="3" fillId="0" borderId="0" xfId="1" applyNumberFormat="1" applyFont="1" applyBorder="1" applyAlignment="1" applyProtection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0" xfId="0" quotePrefix="1" applyNumberFormat="1" applyFont="1" applyBorder="1" applyAlignment="1">
      <alignment horizontal="right" vertical="center"/>
    </xf>
    <xf numFmtId="41" fontId="3" fillId="0" borderId="0" xfId="1" applyNumberFormat="1" applyFont="1" applyBorder="1" applyAlignment="1">
      <alignment horizontal="center" vertical="center"/>
    </xf>
    <xf numFmtId="41" fontId="3" fillId="0" borderId="0" xfId="1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180" fontId="3" fillId="0" borderId="0" xfId="0" applyNumberFormat="1" applyFont="1" applyBorder="1" applyAlignment="1">
      <alignment horizontal="right" vertical="center"/>
    </xf>
    <xf numFmtId="185" fontId="3" fillId="0" borderId="0" xfId="0" applyNumberFormat="1" applyFont="1" applyBorder="1" applyAlignment="1">
      <alignment horizontal="right" vertical="center"/>
    </xf>
    <xf numFmtId="180" fontId="3" fillId="0" borderId="15" xfId="0" applyNumberFormat="1" applyFont="1" applyBorder="1" applyAlignment="1">
      <alignment horizontal="right" vertical="center"/>
    </xf>
    <xf numFmtId="185" fontId="3" fillId="0" borderId="1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80" fontId="3" fillId="0" borderId="1" xfId="1" applyNumberFormat="1" applyFont="1" applyFill="1" applyBorder="1" applyAlignment="1" applyProtection="1">
      <alignment vertical="center"/>
    </xf>
    <xf numFmtId="180" fontId="3" fillId="0" borderId="1" xfId="1" applyNumberFormat="1" applyFont="1" applyFill="1" applyBorder="1" applyAlignment="1" applyProtection="1">
      <alignment horizontal="right" vertical="center"/>
    </xf>
    <xf numFmtId="180" fontId="3" fillId="0" borderId="7" xfId="1" applyNumberFormat="1" applyFont="1" applyFill="1" applyBorder="1" applyAlignment="1" applyProtection="1">
      <alignment vertical="center"/>
    </xf>
    <xf numFmtId="49" fontId="3" fillId="0" borderId="22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1" fontId="3" fillId="0" borderId="0" xfId="0" applyNumberFormat="1" applyFont="1" applyFill="1" applyBorder="1" applyAlignment="1">
      <alignment horizontal="right" vertical="center"/>
    </xf>
    <xf numFmtId="184" fontId="3" fillId="0" borderId="0" xfId="0" applyNumberFormat="1" applyFont="1" applyFill="1" applyAlignment="1" applyProtection="1">
      <alignment vertical="center"/>
      <protection locked="0"/>
    </xf>
    <xf numFmtId="180" fontId="3" fillId="0" borderId="0" xfId="0" applyNumberFormat="1" applyFont="1" applyFill="1" applyAlignment="1" applyProtection="1">
      <alignment horizontal="right" vertical="center"/>
      <protection locked="0"/>
    </xf>
    <xf numFmtId="41" fontId="4" fillId="0" borderId="22" xfId="0" applyNumberFormat="1" applyFont="1" applyBorder="1" applyAlignment="1">
      <alignment vertical="center"/>
    </xf>
    <xf numFmtId="180" fontId="3" fillId="0" borderId="0" xfId="1" applyNumberFormat="1" applyFont="1" applyFill="1" applyBorder="1" applyAlignment="1" applyProtection="1">
      <alignment horizontal="right" vertical="center"/>
      <protection locked="0"/>
    </xf>
    <xf numFmtId="180" fontId="3" fillId="0" borderId="1" xfId="1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 applyBorder="1" applyAlignment="1">
      <alignment horizontal="right" vertical="center"/>
    </xf>
    <xf numFmtId="49" fontId="3" fillId="0" borderId="0" xfId="0" quotePrefix="1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1" fontId="7" fillId="0" borderId="0" xfId="6" applyNumberFormat="1" applyFont="1" applyBorder="1" applyAlignment="1" applyProtection="1">
      <alignment vertical="center" shrinkToFit="1"/>
    </xf>
    <xf numFmtId="41" fontId="3" fillId="0" borderId="13" xfId="6" applyNumberFormat="1" applyFont="1" applyBorder="1" applyAlignment="1">
      <alignment horizontal="center" vertical="center" shrinkToFit="1"/>
    </xf>
    <xf numFmtId="41" fontId="3" fillId="0" borderId="23" xfId="6" applyNumberFormat="1" applyFont="1" applyBorder="1" applyAlignment="1">
      <alignment horizontal="center" vertical="center" shrinkToFit="1"/>
    </xf>
    <xf numFmtId="41" fontId="7" fillId="0" borderId="29" xfId="6" applyNumberFormat="1" applyFont="1" applyBorder="1" applyAlignment="1">
      <alignment vertical="center"/>
    </xf>
    <xf numFmtId="41" fontId="3" fillId="0" borderId="9" xfId="6" applyNumberFormat="1" applyFont="1" applyFill="1" applyBorder="1" applyAlignment="1" applyProtection="1">
      <alignment vertical="center" shrinkToFit="1"/>
      <protection locked="0"/>
    </xf>
    <xf numFmtId="41" fontId="3" fillId="0" borderId="0" xfId="6" applyNumberFormat="1" applyFont="1" applyFill="1" applyBorder="1" applyAlignment="1">
      <alignment vertical="center" shrinkToFit="1"/>
    </xf>
    <xf numFmtId="41" fontId="3" fillId="0" borderId="0" xfId="6" applyNumberFormat="1" applyFont="1" applyFill="1" applyBorder="1" applyAlignment="1" applyProtection="1">
      <alignment vertical="center" shrinkToFit="1"/>
      <protection locked="0"/>
    </xf>
    <xf numFmtId="41" fontId="3" fillId="0" borderId="0" xfId="6" applyNumberFormat="1" applyFont="1" applyBorder="1" applyAlignment="1" applyProtection="1">
      <alignment vertical="center" shrinkToFit="1"/>
      <protection locked="0"/>
    </xf>
    <xf numFmtId="41" fontId="3" fillId="0" borderId="0" xfId="6" applyNumberFormat="1" applyFont="1" applyBorder="1" applyAlignment="1" applyProtection="1">
      <alignment vertical="center" shrinkToFit="1"/>
    </xf>
    <xf numFmtId="41" fontId="3" fillId="0" borderId="0" xfId="0" applyNumberFormat="1" applyFont="1" applyAlignment="1">
      <alignment vertical="center" shrinkToFit="1"/>
    </xf>
    <xf numFmtId="41" fontId="3" fillId="0" borderId="0" xfId="0" applyNumberFormat="1" applyFont="1" applyFill="1" applyAlignment="1">
      <alignment vertical="center" shrinkToFit="1"/>
    </xf>
    <xf numFmtId="41" fontId="3" fillId="0" borderId="0" xfId="6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 shrinkToFit="1"/>
      <protection locked="0"/>
    </xf>
    <xf numFmtId="41" fontId="3" fillId="0" borderId="0" xfId="6" applyNumberFormat="1" applyFont="1" applyBorder="1" applyAlignment="1" applyProtection="1">
      <alignment vertical="center"/>
      <protection locked="0"/>
    </xf>
    <xf numFmtId="41" fontId="3" fillId="0" borderId="9" xfId="6" applyNumberFormat="1" applyFont="1" applyBorder="1" applyAlignment="1" applyProtection="1">
      <alignment vertical="center" shrinkToFit="1"/>
      <protection locked="0"/>
    </xf>
    <xf numFmtId="41" fontId="3" fillId="0" borderId="0" xfId="6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3" fillId="0" borderId="0" xfId="6" applyNumberFormat="1" applyFont="1" applyBorder="1" applyAlignment="1">
      <alignment vertical="center" shrinkToFit="1"/>
    </xf>
    <xf numFmtId="41" fontId="3" fillId="0" borderId="0" xfId="0" applyNumberFormat="1" applyFont="1" applyBorder="1" applyAlignment="1">
      <alignment vertical="center" shrinkToFit="1"/>
    </xf>
    <xf numFmtId="41" fontId="3" fillId="0" borderId="9" xfId="6" applyNumberFormat="1" applyFont="1" applyBorder="1" applyAlignment="1" applyProtection="1">
      <alignment vertical="center"/>
      <protection locked="0"/>
    </xf>
    <xf numFmtId="41" fontId="3" fillId="0" borderId="0" xfId="6" applyNumberFormat="1" applyFont="1" applyBorder="1" applyAlignment="1" applyProtection="1">
      <alignment vertical="center"/>
    </xf>
    <xf numFmtId="41" fontId="3" fillId="0" borderId="9" xfId="0" applyNumberFormat="1" applyFont="1" applyBorder="1" applyAlignment="1" applyProtection="1">
      <alignment vertical="center"/>
      <protection locked="0"/>
    </xf>
    <xf numFmtId="41" fontId="3" fillId="0" borderId="16" xfId="0" applyNumberFormat="1" applyFont="1" applyBorder="1" applyAlignment="1">
      <alignment vertical="center" shrinkToFit="1"/>
    </xf>
    <xf numFmtId="41" fontId="7" fillId="0" borderId="13" xfId="0" applyNumberFormat="1" applyFont="1" applyBorder="1" applyAlignment="1">
      <alignment vertical="center" shrinkToFit="1"/>
    </xf>
    <xf numFmtId="41" fontId="7" fillId="0" borderId="28" xfId="6" applyNumberFormat="1" applyFont="1" applyBorder="1" applyAlignment="1" applyProtection="1">
      <alignment vertical="center"/>
    </xf>
    <xf numFmtId="0" fontId="3" fillId="0" borderId="24" xfId="0" applyFont="1" applyBorder="1" applyAlignment="1">
      <alignment vertical="center"/>
    </xf>
    <xf numFmtId="41" fontId="3" fillId="0" borderId="9" xfId="0" applyNumberFormat="1" applyFont="1" applyBorder="1" applyAlignment="1">
      <alignment vertical="center" shrinkToFit="1"/>
    </xf>
    <xf numFmtId="41" fontId="3" fillId="0" borderId="9" xfId="6" applyNumberFormat="1" applyFont="1" applyBorder="1" applyAlignment="1" applyProtection="1">
      <alignment horizontal="right" vertical="center"/>
      <protection locked="0"/>
    </xf>
    <xf numFmtId="41" fontId="3" fillId="0" borderId="0" xfId="6" applyNumberFormat="1" applyFont="1" applyBorder="1" applyAlignment="1" applyProtection="1">
      <alignment horizontal="right" vertical="center"/>
      <protection locked="0"/>
    </xf>
    <xf numFmtId="41" fontId="3" fillId="0" borderId="5" xfId="6" applyNumberFormat="1" applyFont="1" applyBorder="1" applyAlignment="1" applyProtection="1">
      <alignment vertical="center"/>
      <protection locked="0"/>
    </xf>
    <xf numFmtId="41" fontId="3" fillId="0" borderId="5" xfId="6" applyNumberFormat="1" applyFont="1" applyBorder="1" applyAlignment="1" applyProtection="1">
      <alignment vertical="center"/>
    </xf>
    <xf numFmtId="41" fontId="7" fillId="0" borderId="13" xfId="6" applyNumberFormat="1" applyFont="1" applyBorder="1" applyAlignment="1">
      <alignment vertical="center" shrinkToFit="1"/>
    </xf>
    <xf numFmtId="41" fontId="7" fillId="0" borderId="23" xfId="6" applyNumberFormat="1" applyFont="1" applyBorder="1" applyAlignment="1" applyProtection="1">
      <alignment vertical="center"/>
    </xf>
    <xf numFmtId="41" fontId="3" fillId="0" borderId="6" xfId="6" applyNumberFormat="1" applyFont="1" applyBorder="1" applyAlignment="1" applyProtection="1">
      <alignment vertical="center"/>
      <protection locked="0"/>
    </xf>
    <xf numFmtId="41" fontId="3" fillId="0" borderId="2" xfId="6" applyNumberFormat="1" applyFont="1" applyBorder="1" applyAlignment="1" applyProtection="1">
      <alignment vertical="center"/>
      <protection locked="0"/>
    </xf>
    <xf numFmtId="41" fontId="3" fillId="0" borderId="9" xfId="6" applyNumberFormat="1" applyFont="1" applyFill="1" applyBorder="1" applyAlignment="1" applyProtection="1">
      <alignment vertical="center"/>
      <protection locked="0"/>
    </xf>
    <xf numFmtId="41" fontId="3" fillId="0" borderId="16" xfId="6" applyNumberFormat="1" applyFont="1" applyBorder="1" applyAlignment="1">
      <alignment vertical="center" shrinkToFit="1"/>
    </xf>
    <xf numFmtId="41" fontId="3" fillId="0" borderId="2" xfId="6" applyNumberFormat="1" applyFont="1" applyFill="1" applyBorder="1" applyAlignment="1" applyProtection="1">
      <alignment vertical="center"/>
      <protection locked="0"/>
    </xf>
    <xf numFmtId="41" fontId="3" fillId="0" borderId="4" xfId="6" applyNumberFormat="1" applyFont="1" applyBorder="1" applyAlignment="1">
      <alignment vertical="center" shrinkToFit="1"/>
    </xf>
    <xf numFmtId="41" fontId="3" fillId="0" borderId="27" xfId="6" applyNumberFormat="1" applyFont="1" applyFill="1" applyBorder="1" applyAlignment="1" applyProtection="1">
      <alignment vertical="center"/>
      <protection locked="0"/>
    </xf>
    <xf numFmtId="41" fontId="3" fillId="0" borderId="5" xfId="6" applyNumberFormat="1" applyFont="1" applyFill="1" applyBorder="1" applyAlignment="1" applyProtection="1">
      <alignment vertical="center"/>
      <protection locked="0"/>
    </xf>
    <xf numFmtId="41" fontId="3" fillId="0" borderId="27" xfId="6" applyNumberFormat="1" applyFont="1" applyBorder="1" applyAlignment="1" applyProtection="1">
      <alignment vertical="center"/>
      <protection locked="0"/>
    </xf>
    <xf numFmtId="41" fontId="7" fillId="0" borderId="28" xfId="0" applyNumberFormat="1" applyFont="1" applyBorder="1" applyAlignment="1">
      <alignment vertical="center" shrinkToFit="1"/>
    </xf>
    <xf numFmtId="41" fontId="7" fillId="0" borderId="16" xfId="0" applyNumberFormat="1" applyFont="1" applyBorder="1" applyAlignment="1">
      <alignment vertical="center" shrinkToFit="1"/>
    </xf>
    <xf numFmtId="41" fontId="7" fillId="0" borderId="9" xfId="6" applyNumberFormat="1" applyFont="1" applyBorder="1" applyAlignment="1" applyProtection="1">
      <alignment vertical="center"/>
    </xf>
    <xf numFmtId="41" fontId="7" fillId="0" borderId="0" xfId="6" applyNumberFormat="1" applyFont="1" applyBorder="1" applyAlignment="1" applyProtection="1">
      <alignment vertical="center"/>
    </xf>
    <xf numFmtId="41" fontId="3" fillId="0" borderId="0" xfId="6" applyNumberFormat="1" applyFont="1" applyBorder="1" applyAlignment="1">
      <alignment horizontal="center" vertical="center" shrinkToFit="1"/>
    </xf>
    <xf numFmtId="41" fontId="3" fillId="0" borderId="0" xfId="6" applyNumberFormat="1" applyFont="1" applyFill="1" applyBorder="1" applyAlignment="1" applyProtection="1">
      <alignment vertical="center"/>
    </xf>
    <xf numFmtId="41" fontId="7" fillId="0" borderId="20" xfId="6" applyNumberFormat="1" applyFont="1" applyBorder="1" applyAlignment="1" applyProtection="1">
      <alignment vertical="center"/>
    </xf>
    <xf numFmtId="41" fontId="3" fillId="0" borderId="0" xfId="0" applyNumberFormat="1" applyFont="1" applyFill="1" applyAlignment="1">
      <alignment vertical="center"/>
    </xf>
    <xf numFmtId="41" fontId="3" fillId="0" borderId="16" xfId="6" applyNumberFormat="1" applyFont="1" applyFill="1" applyBorder="1" applyAlignment="1">
      <alignment vertical="center" shrinkToFit="1"/>
    </xf>
    <xf numFmtId="41" fontId="3" fillId="0" borderId="0" xfId="6" applyNumberFormat="1" applyFont="1" applyAlignment="1">
      <alignment vertical="center"/>
    </xf>
    <xf numFmtId="41" fontId="7" fillId="0" borderId="38" xfId="6" applyNumberFormat="1" applyFont="1" applyBorder="1" applyAlignment="1" applyProtection="1">
      <alignment vertical="center" shrinkToFit="1"/>
    </xf>
    <xf numFmtId="41" fontId="7" fillId="0" borderId="39" xfId="6" applyNumberFormat="1" applyFont="1" applyBorder="1" applyAlignment="1" applyProtection="1">
      <alignment vertical="center" shrinkToFit="1"/>
    </xf>
    <xf numFmtId="41" fontId="7" fillId="0" borderId="40" xfId="6" applyNumberFormat="1" applyFont="1" applyBorder="1" applyAlignment="1" applyProtection="1">
      <alignment vertical="center" shrinkToFit="1"/>
    </xf>
    <xf numFmtId="42" fontId="7" fillId="0" borderId="20" xfId="0" applyNumberFormat="1" applyFont="1" applyBorder="1" applyAlignment="1">
      <alignment vertical="center"/>
    </xf>
    <xf numFmtId="41" fontId="7" fillId="0" borderId="28" xfId="6" applyNumberFormat="1" applyFont="1" applyBorder="1" applyAlignment="1" applyProtection="1">
      <alignment vertical="center" shrinkToFit="1"/>
      <protection locked="0"/>
    </xf>
    <xf numFmtId="41" fontId="7" fillId="0" borderId="20" xfId="6" applyNumberFormat="1" applyFont="1" applyBorder="1" applyAlignment="1" applyProtection="1">
      <alignment vertical="center" shrinkToFit="1"/>
      <protection locked="0"/>
    </xf>
    <xf numFmtId="41" fontId="7" fillId="0" borderId="41" xfId="6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 shrinkToFit="1"/>
    </xf>
    <xf numFmtId="41" fontId="3" fillId="0" borderId="8" xfId="6" applyNumberFormat="1" applyFont="1" applyBorder="1" applyAlignment="1">
      <alignment horizontal="center" vertical="center" shrinkToFit="1"/>
    </xf>
    <xf numFmtId="41" fontId="3" fillId="0" borderId="0" xfId="6" quotePrefix="1" applyNumberFormat="1" applyFont="1" applyBorder="1" applyAlignment="1" applyProtection="1">
      <alignment horizontal="right" vertical="center" shrinkToFit="1"/>
      <protection locked="0"/>
    </xf>
    <xf numFmtId="41" fontId="7" fillId="0" borderId="41" xfId="6" applyNumberFormat="1" applyFont="1" applyBorder="1" applyAlignment="1" applyProtection="1">
      <alignment vertical="center" shrinkToFit="1"/>
    </xf>
    <xf numFmtId="41" fontId="7" fillId="0" borderId="1" xfId="6" applyNumberFormat="1" applyFont="1" applyBorder="1" applyAlignment="1" applyProtection="1">
      <alignment vertical="center" shrinkToFit="1"/>
    </xf>
    <xf numFmtId="41" fontId="7" fillId="0" borderId="1" xfId="6" applyNumberFormat="1" applyFont="1" applyBorder="1" applyAlignment="1" applyProtection="1">
      <alignment horizontal="right" vertical="center" shrinkToFit="1"/>
    </xf>
    <xf numFmtId="41" fontId="7" fillId="0" borderId="1" xfId="6" applyNumberFormat="1" applyFont="1" applyBorder="1" applyAlignment="1" applyProtection="1">
      <alignment horizontal="right" vertical="center"/>
    </xf>
    <xf numFmtId="41" fontId="7" fillId="0" borderId="1" xfId="6" applyNumberFormat="1" applyFont="1" applyBorder="1" applyAlignment="1" applyProtection="1">
      <alignment horizontal="left" vertical="center" shrinkToFit="1"/>
    </xf>
    <xf numFmtId="41" fontId="3" fillId="0" borderId="15" xfId="6" applyNumberFormat="1" applyFont="1" applyBorder="1" applyAlignment="1" applyProtection="1">
      <alignment vertical="center" shrinkToFit="1"/>
      <protection locked="0"/>
    </xf>
    <xf numFmtId="41" fontId="3" fillId="0" borderId="1" xfId="6" applyNumberFormat="1" applyFont="1" applyBorder="1" applyAlignment="1" applyProtection="1">
      <alignment vertical="center" shrinkToFit="1"/>
    </xf>
    <xf numFmtId="41" fontId="3" fillId="0" borderId="1" xfId="6" applyNumberFormat="1" applyFont="1" applyBorder="1" applyAlignment="1" applyProtection="1">
      <alignment vertical="center" shrinkToFit="1"/>
      <protection locked="0"/>
    </xf>
    <xf numFmtId="0" fontId="3" fillId="0" borderId="18" xfId="0" applyFont="1" applyBorder="1" applyAlignment="1">
      <alignment vertical="center"/>
    </xf>
    <xf numFmtId="41" fontId="3" fillId="0" borderId="1" xfId="6" applyNumberFormat="1" applyFont="1" applyFill="1" applyBorder="1" applyAlignment="1" applyProtection="1">
      <alignment vertical="center" shrinkToFit="1"/>
      <protection locked="0"/>
    </xf>
    <xf numFmtId="41" fontId="3" fillId="0" borderId="1" xfId="6" applyNumberFormat="1" applyFont="1" applyFill="1" applyBorder="1" applyAlignment="1">
      <alignment vertical="center" shrinkToFit="1"/>
    </xf>
    <xf numFmtId="41" fontId="3" fillId="0" borderId="1" xfId="6" applyNumberFormat="1" applyFont="1" applyBorder="1" applyAlignment="1">
      <alignment vertical="center"/>
    </xf>
    <xf numFmtId="41" fontId="3" fillId="0" borderId="1" xfId="6" applyNumberFormat="1" applyFont="1" applyBorder="1" applyAlignment="1" applyProtection="1">
      <alignment vertical="center"/>
      <protection locked="0"/>
    </xf>
    <xf numFmtId="41" fontId="3" fillId="0" borderId="15" xfId="6" applyNumberFormat="1" applyFont="1" applyBorder="1" applyAlignment="1" applyProtection="1">
      <alignment horizontal="right" vertical="center"/>
      <protection locked="0"/>
    </xf>
    <xf numFmtId="41" fontId="3" fillId="0" borderId="1" xfId="6" applyNumberFormat="1" applyFont="1" applyBorder="1" applyAlignment="1" applyProtection="1">
      <alignment vertical="center"/>
    </xf>
    <xf numFmtId="41" fontId="3" fillId="0" borderId="1" xfId="6" applyNumberFormat="1" applyFont="1" applyBorder="1" applyAlignment="1" applyProtection="1">
      <alignment horizontal="right" vertical="center"/>
      <protection locked="0"/>
    </xf>
    <xf numFmtId="41" fontId="7" fillId="0" borderId="1" xfId="6" applyNumberFormat="1" applyFont="1" applyBorder="1" applyAlignment="1" applyProtection="1">
      <alignment horizontal="center" vertical="center" shrinkToFit="1"/>
    </xf>
    <xf numFmtId="41" fontId="3" fillId="0" borderId="7" xfId="6" applyNumberFormat="1" applyFont="1" applyBorder="1" applyAlignment="1">
      <alignment vertical="center" shrinkToFit="1"/>
    </xf>
    <xf numFmtId="41" fontId="3" fillId="0" borderId="15" xfId="6" applyNumberFormat="1" applyFont="1" applyBorder="1" applyAlignment="1" applyProtection="1">
      <alignment vertical="center"/>
      <protection locked="0"/>
    </xf>
    <xf numFmtId="41" fontId="3" fillId="0" borderId="1" xfId="0" applyNumberFormat="1" applyFont="1" applyBorder="1" applyAlignment="1">
      <alignment vertical="center"/>
    </xf>
    <xf numFmtId="41" fontId="3" fillId="0" borderId="1" xfId="6" applyNumberFormat="1" applyFont="1" applyFill="1" applyBorder="1" applyAlignment="1" applyProtection="1">
      <alignment vertical="center"/>
      <protection locked="0"/>
    </xf>
    <xf numFmtId="41" fontId="3" fillId="0" borderId="18" xfId="6" applyNumberFormat="1" applyFont="1" applyBorder="1" applyAlignment="1">
      <alignment vertical="center" shrinkToFit="1"/>
    </xf>
    <xf numFmtId="41" fontId="3" fillId="0" borderId="22" xfId="0" applyNumberFormat="1" applyFont="1" applyBorder="1" applyAlignment="1">
      <alignment vertical="center"/>
    </xf>
    <xf numFmtId="41" fontId="3" fillId="0" borderId="22" xfId="6" applyNumberFormat="1" applyFont="1" applyBorder="1" applyAlignment="1">
      <alignment vertical="center" shrinkToFit="1"/>
    </xf>
    <xf numFmtId="41" fontId="3" fillId="0" borderId="22" xfId="0" applyNumberFormat="1" applyFont="1" applyBorder="1" applyAlignment="1">
      <alignment vertical="center" shrinkToFit="1"/>
    </xf>
    <xf numFmtId="41" fontId="3" fillId="0" borderId="1" xfId="6" applyNumberFormat="1" applyFont="1" applyBorder="1" applyAlignment="1">
      <alignment vertical="center" shrinkToFit="1"/>
    </xf>
    <xf numFmtId="41" fontId="3" fillId="0" borderId="1" xfId="0" applyNumberFormat="1" applyFont="1" applyBorder="1" applyAlignment="1">
      <alignment vertical="center" shrinkToFit="1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41" fontId="7" fillId="0" borderId="27" xfId="6" applyNumberFormat="1" applyFont="1" applyBorder="1" applyAlignment="1" applyProtection="1">
      <alignment vertical="center"/>
    </xf>
    <xf numFmtId="41" fontId="7" fillId="0" borderId="5" xfId="6" applyNumberFormat="1" applyFont="1" applyBorder="1" applyAlignment="1" applyProtection="1">
      <alignment vertical="center"/>
    </xf>
    <xf numFmtId="41" fontId="7" fillId="0" borderId="5" xfId="0" applyNumberFormat="1" applyFont="1" applyBorder="1" applyAlignment="1">
      <alignment vertical="center" shrinkToFit="1"/>
    </xf>
    <xf numFmtId="41" fontId="7" fillId="0" borderId="39" xfId="0" applyNumberFormat="1" applyFont="1" applyBorder="1" applyAlignment="1">
      <alignment vertical="center" shrinkToFit="1"/>
    </xf>
    <xf numFmtId="41" fontId="7" fillId="0" borderId="38" xfId="6" applyNumberFormat="1" applyFont="1" applyBorder="1" applyAlignment="1" applyProtection="1">
      <alignment vertical="center"/>
    </xf>
    <xf numFmtId="41" fontId="7" fillId="0" borderId="39" xfId="6" applyNumberFormat="1" applyFont="1" applyBorder="1" applyAlignment="1" applyProtection="1">
      <alignment vertical="center"/>
    </xf>
    <xf numFmtId="41" fontId="7" fillId="0" borderId="37" xfId="0" applyNumberFormat="1" applyFont="1" applyBorder="1" applyAlignment="1">
      <alignment vertical="center" shrinkToFit="1"/>
    </xf>
    <xf numFmtId="41" fontId="7" fillId="0" borderId="43" xfId="6" applyNumberFormat="1" applyFont="1" applyBorder="1" applyAlignment="1">
      <alignment vertical="center" shrinkToFit="1"/>
    </xf>
    <xf numFmtId="41" fontId="7" fillId="0" borderId="42" xfId="6" applyNumberFormat="1" applyFont="1" applyBorder="1" applyAlignment="1" applyProtection="1">
      <alignment vertical="center"/>
    </xf>
    <xf numFmtId="41" fontId="7" fillId="0" borderId="29" xfId="6" applyNumberFormat="1" applyFont="1" applyBorder="1" applyAlignment="1" applyProtection="1">
      <alignment vertical="center"/>
    </xf>
    <xf numFmtId="41" fontId="7" fillId="0" borderId="20" xfId="6" applyNumberFormat="1" applyFont="1" applyBorder="1" applyAlignment="1">
      <alignment vertical="center" shrinkToFit="1"/>
    </xf>
    <xf numFmtId="0" fontId="3" fillId="0" borderId="22" xfId="6" applyNumberFormat="1" applyFont="1" applyBorder="1" applyAlignment="1">
      <alignment vertical="center"/>
    </xf>
    <xf numFmtId="0" fontId="3" fillId="0" borderId="22" xfId="0" applyFont="1" applyBorder="1" applyAlignment="1"/>
    <xf numFmtId="0" fontId="3" fillId="0" borderId="0" xfId="0" applyFont="1" applyAlignment="1">
      <alignment vertical="center"/>
    </xf>
    <xf numFmtId="41" fontId="3" fillId="0" borderId="14" xfId="6" applyNumberFormat="1" applyFont="1" applyBorder="1" applyAlignment="1" applyProtection="1">
      <alignment vertical="center"/>
    </xf>
    <xf numFmtId="41" fontId="3" fillId="0" borderId="8" xfId="6" applyNumberFormat="1" applyFont="1" applyBorder="1" applyAlignment="1" applyProtection="1">
      <alignment vertical="center"/>
    </xf>
    <xf numFmtId="41" fontId="3" fillId="0" borderId="6" xfId="6" applyNumberFormat="1" applyFont="1" applyBorder="1" applyAlignment="1" applyProtection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41" fontId="3" fillId="0" borderId="9" xfId="0" applyNumberFormat="1" applyFont="1" applyBorder="1" applyAlignment="1">
      <alignment horizontal="right" vertical="center" shrinkToFit="1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22" xfId="0" applyFont="1" applyFill="1" applyBorder="1" applyAlignment="1"/>
    <xf numFmtId="0" fontId="3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81" fontId="3" fillId="0" borderId="9" xfId="0" applyNumberFormat="1" applyFont="1" applyBorder="1" applyAlignment="1">
      <alignment horizontal="right" vertical="center"/>
    </xf>
    <xf numFmtId="181" fontId="3" fillId="0" borderId="0" xfId="0" applyNumberFormat="1" applyFont="1" applyAlignment="1">
      <alignment horizontal="right" vertical="center"/>
    </xf>
    <xf numFmtId="0" fontId="3" fillId="0" borderId="22" xfId="0" applyFont="1" applyBorder="1" applyAlignment="1"/>
    <xf numFmtId="181" fontId="3" fillId="0" borderId="0" xfId="0" applyNumberFormat="1" applyFont="1" applyBorder="1" applyAlignment="1">
      <alignment horizontal="right" vertical="center"/>
    </xf>
    <xf numFmtId="177" fontId="3" fillId="0" borderId="15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49" fontId="3" fillId="0" borderId="2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49" fontId="3" fillId="0" borderId="14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80" fontId="3" fillId="0" borderId="9" xfId="0" applyNumberFormat="1" applyFont="1" applyBorder="1" applyAlignment="1">
      <alignment horizontal="center" vertical="center"/>
    </xf>
    <xf numFmtId="180" fontId="4" fillId="0" borderId="2" xfId="0" applyNumberFormat="1" applyFont="1" applyBorder="1" applyAlignment="1">
      <alignment vertical="center"/>
    </xf>
    <xf numFmtId="180" fontId="3" fillId="0" borderId="26" xfId="0" applyNumberFormat="1" applyFont="1" applyBorder="1" applyAlignment="1">
      <alignment horizontal="center" vertical="center"/>
    </xf>
    <xf numFmtId="180" fontId="4" fillId="0" borderId="10" xfId="0" applyNumberFormat="1" applyFont="1" applyBorder="1" applyAlignment="1">
      <alignment vertical="center"/>
    </xf>
    <xf numFmtId="180" fontId="3" fillId="0" borderId="9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0" fontId="3" fillId="0" borderId="31" xfId="0" applyNumberFormat="1" applyFont="1" applyBorder="1" applyAlignment="1">
      <alignment horizontal="center" vertical="center"/>
    </xf>
    <xf numFmtId="180" fontId="4" fillId="0" borderId="34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49" fontId="16" fillId="0" borderId="0" xfId="5" applyNumberFormat="1" applyFont="1" applyFill="1" applyBorder="1" applyAlignment="1">
      <alignment horizontal="distributed" vertical="center"/>
    </xf>
    <xf numFmtId="49" fontId="16" fillId="0" borderId="8" xfId="5" applyNumberFormat="1" applyFont="1" applyFill="1" applyBorder="1" applyAlignment="1">
      <alignment horizontal="distributed" vertical="center"/>
    </xf>
    <xf numFmtId="0" fontId="4" fillId="0" borderId="6" xfId="4" applyFont="1" applyBorder="1" applyAlignment="1">
      <alignment vertical="center"/>
    </xf>
    <xf numFmtId="0" fontId="13" fillId="0" borderId="0" xfId="5" applyNumberFormat="1" applyFont="1" applyFill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6" fillId="0" borderId="0" xfId="5" applyNumberFormat="1" applyFont="1" applyFill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1" xfId="4" applyFont="1" applyBorder="1" applyAlignment="1">
      <alignment horizontal="right" vertical="center"/>
    </xf>
    <xf numFmtId="49" fontId="16" fillId="0" borderId="22" xfId="5" applyNumberFormat="1" applyFont="1" applyFill="1" applyBorder="1" applyAlignment="1">
      <alignment horizontal="center" vertical="top"/>
    </xf>
    <xf numFmtId="49" fontId="16" fillId="0" borderId="19" xfId="5" applyNumberFormat="1" applyFont="1" applyFill="1" applyBorder="1" applyAlignment="1">
      <alignment horizontal="center" vertical="top"/>
    </xf>
    <xf numFmtId="49" fontId="16" fillId="0" borderId="0" xfId="5" applyNumberFormat="1" applyFont="1" applyFill="1" applyBorder="1" applyAlignment="1">
      <alignment horizontal="center" vertical="top"/>
    </xf>
    <xf numFmtId="49" fontId="16" fillId="0" borderId="2" xfId="5" applyNumberFormat="1" applyFont="1" applyFill="1" applyBorder="1" applyAlignment="1">
      <alignment horizontal="center" vertical="top"/>
    </xf>
    <xf numFmtId="49" fontId="16" fillId="0" borderId="5" xfId="5" applyNumberFormat="1" applyFont="1" applyFill="1" applyBorder="1" applyAlignment="1">
      <alignment horizontal="center" vertical="top"/>
    </xf>
    <xf numFmtId="49" fontId="16" fillId="0" borderId="3" xfId="5" applyNumberFormat="1" applyFont="1" applyFill="1" applyBorder="1" applyAlignment="1">
      <alignment horizontal="center" vertical="top"/>
    </xf>
    <xf numFmtId="0" fontId="3" fillId="0" borderId="22" xfId="4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2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3" fillId="0" borderId="19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3" fillId="0" borderId="0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1" fillId="0" borderId="2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6" fillId="0" borderId="0" xfId="6" applyNumberFormat="1" applyFont="1" applyBorder="1" applyAlignment="1" applyProtection="1">
      <alignment horizontal="right" vertical="center"/>
      <protection locked="0"/>
    </xf>
    <xf numFmtId="41" fontId="3" fillId="0" borderId="27" xfId="6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41" fontId="3" fillId="0" borderId="2" xfId="6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41" fontId="3" fillId="0" borderId="16" xfId="6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6" fillId="0" borderId="0" xfId="6" applyNumberFormat="1" applyFont="1" applyBorder="1" applyAlignment="1">
      <alignment horizontal="left" vertical="center"/>
    </xf>
  </cellXfs>
  <cellStyles count="7">
    <cellStyle name="桁区切り" xfId="1" builtinId="6"/>
    <cellStyle name="桁区切り 2" xfId="2"/>
    <cellStyle name="桁区切り 2 2" xfId="6"/>
    <cellStyle name="標準" xfId="0" builtinId="0"/>
    <cellStyle name="標準 2" xfId="3"/>
    <cellStyle name="標準_Book2" xfId="4"/>
    <cellStyle name="標準_JB1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66"/>
  <sheetViews>
    <sheetView showGridLines="0" tabSelected="1" zoomScale="115" zoomScaleNormal="115" workbookViewId="0">
      <selection sqref="A1:K1"/>
    </sheetView>
  </sheetViews>
  <sheetFormatPr defaultRowHeight="13.5" x14ac:dyDescent="0.15"/>
  <cols>
    <col min="1" max="1" width="15.625" style="104" customWidth="1"/>
    <col min="2" max="2" width="3.625" style="104" customWidth="1"/>
    <col min="3" max="3" width="5.625" style="104" customWidth="1"/>
    <col min="4" max="11" width="8.375" style="104" customWidth="1"/>
    <col min="12" max="16384" width="9" style="52"/>
  </cols>
  <sheetData>
    <row r="1" spans="1:11" ht="19.5" customHeight="1" x14ac:dyDescent="0.15">
      <c r="A1" s="428" t="s">
        <v>170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</row>
    <row r="2" spans="1:11" ht="8.25" customHeight="1" x14ac:dyDescent="0.15"/>
    <row r="3" spans="1:11" ht="17.25" x14ac:dyDescent="0.15">
      <c r="A3" s="426" t="s">
        <v>512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</row>
    <row r="4" spans="1:11" ht="3.75" customHeight="1" x14ac:dyDescent="0.15"/>
    <row r="5" spans="1:11" ht="11.25" customHeight="1" x14ac:dyDescent="0.15">
      <c r="A5" s="427" t="s">
        <v>381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</row>
    <row r="6" spans="1:11" ht="11.25" customHeight="1" x14ac:dyDescent="0.15">
      <c r="A6" s="427" t="s">
        <v>687</v>
      </c>
      <c r="B6" s="427"/>
      <c r="C6" s="427"/>
      <c r="D6" s="427"/>
      <c r="E6" s="427"/>
      <c r="F6" s="427"/>
      <c r="G6" s="427"/>
      <c r="H6" s="427"/>
      <c r="I6" s="427"/>
      <c r="J6" s="427"/>
      <c r="K6" s="427"/>
    </row>
    <row r="7" spans="1:11" ht="11.25" customHeight="1" thickBot="1" x14ac:dyDescent="0.2">
      <c r="A7" s="53"/>
      <c r="B7" s="53"/>
      <c r="C7" s="53"/>
      <c r="D7" s="53"/>
      <c r="E7" s="53"/>
      <c r="F7" s="53"/>
      <c r="G7" s="53"/>
      <c r="H7" s="53"/>
      <c r="I7" s="105"/>
      <c r="J7" s="446" t="s">
        <v>464</v>
      </c>
      <c r="K7" s="446"/>
    </row>
    <row r="8" spans="1:11" ht="15" customHeight="1" x14ac:dyDescent="0.15">
      <c r="A8" s="435" t="s">
        <v>126</v>
      </c>
      <c r="B8" s="437" t="s">
        <v>127</v>
      </c>
      <c r="C8" s="438"/>
      <c r="D8" s="443" t="s">
        <v>128</v>
      </c>
      <c r="E8" s="430" t="s">
        <v>129</v>
      </c>
      <c r="F8" s="431"/>
      <c r="G8" s="432"/>
      <c r="H8" s="101" t="s">
        <v>134</v>
      </c>
      <c r="I8" s="101" t="s">
        <v>130</v>
      </c>
      <c r="J8" s="101" t="s">
        <v>132</v>
      </c>
      <c r="K8" s="107" t="s">
        <v>133</v>
      </c>
    </row>
    <row r="9" spans="1:11" ht="15" customHeight="1" x14ac:dyDescent="0.15">
      <c r="A9" s="436"/>
      <c r="B9" s="439"/>
      <c r="C9" s="440"/>
      <c r="D9" s="444"/>
      <c r="E9" s="433"/>
      <c r="F9" s="433"/>
      <c r="G9" s="434"/>
      <c r="H9" s="101" t="s">
        <v>122</v>
      </c>
      <c r="I9" s="101"/>
      <c r="J9" s="101"/>
      <c r="K9" s="107"/>
    </row>
    <row r="10" spans="1:11" ht="15" customHeight="1" x14ac:dyDescent="0.15">
      <c r="A10" s="434"/>
      <c r="B10" s="441"/>
      <c r="C10" s="442"/>
      <c r="D10" s="445"/>
      <c r="E10" s="106" t="s">
        <v>135</v>
      </c>
      <c r="F10" s="106" t="s">
        <v>120</v>
      </c>
      <c r="G10" s="106" t="s">
        <v>121</v>
      </c>
      <c r="H10" s="103" t="s">
        <v>123</v>
      </c>
      <c r="I10" s="103" t="s">
        <v>131</v>
      </c>
      <c r="J10" s="103" t="s">
        <v>124</v>
      </c>
      <c r="K10" s="102" t="s">
        <v>125</v>
      </c>
    </row>
    <row r="11" spans="1:11" ht="3.75" customHeight="1" x14ac:dyDescent="0.15">
      <c r="A11" s="108"/>
      <c r="C11" s="109"/>
      <c r="D11" s="110"/>
      <c r="E11" s="110"/>
      <c r="F11" s="110"/>
      <c r="G11" s="110"/>
      <c r="H11" s="111"/>
      <c r="I11" s="110"/>
      <c r="J11" s="111"/>
      <c r="K11" s="110"/>
    </row>
    <row r="12" spans="1:11" ht="12.75" customHeight="1" x14ac:dyDescent="0.15">
      <c r="A12" s="112" t="s">
        <v>136</v>
      </c>
      <c r="B12" s="104" t="s">
        <v>169</v>
      </c>
      <c r="C12" s="113">
        <v>7</v>
      </c>
      <c r="D12" s="114">
        <v>9230</v>
      </c>
      <c r="E12" s="114">
        <v>54502</v>
      </c>
      <c r="F12" s="114">
        <v>27563</v>
      </c>
      <c r="G12" s="114">
        <v>26939</v>
      </c>
      <c r="H12" s="115">
        <v>22.5</v>
      </c>
      <c r="I12" s="114" t="s">
        <v>451</v>
      </c>
      <c r="J12" s="115">
        <v>102.3</v>
      </c>
      <c r="K12" s="114">
        <v>7786</v>
      </c>
    </row>
    <row r="13" spans="1:11" ht="12.75" customHeight="1" x14ac:dyDescent="0.15">
      <c r="A13" s="112" t="s">
        <v>137</v>
      </c>
      <c r="C13" s="113">
        <v>7</v>
      </c>
      <c r="D13" s="114">
        <v>9183</v>
      </c>
      <c r="E13" s="114">
        <v>57500</v>
      </c>
      <c r="F13" s="114" t="s">
        <v>452</v>
      </c>
      <c r="G13" s="114" t="s">
        <v>453</v>
      </c>
      <c r="H13" s="115">
        <v>23.8</v>
      </c>
      <c r="I13" s="114">
        <v>2998</v>
      </c>
      <c r="J13" s="115" t="s">
        <v>454</v>
      </c>
      <c r="K13" s="114">
        <v>8214</v>
      </c>
    </row>
    <row r="14" spans="1:11" ht="12.75" customHeight="1" x14ac:dyDescent="0.15">
      <c r="A14" s="112" t="s">
        <v>138</v>
      </c>
      <c r="C14" s="113">
        <v>7</v>
      </c>
      <c r="D14" s="114">
        <v>9294</v>
      </c>
      <c r="E14" s="114">
        <v>59627</v>
      </c>
      <c r="F14" s="114" t="s">
        <v>452</v>
      </c>
      <c r="G14" s="114" t="s">
        <v>453</v>
      </c>
      <c r="H14" s="115">
        <v>24.7</v>
      </c>
      <c r="I14" s="114">
        <v>2127</v>
      </c>
      <c r="J14" s="115" t="s">
        <v>455</v>
      </c>
      <c r="K14" s="114">
        <v>8518</v>
      </c>
    </row>
    <row r="15" spans="1:11" ht="12.75" customHeight="1" x14ac:dyDescent="0.15">
      <c r="A15" s="116" t="s">
        <v>139</v>
      </c>
      <c r="C15" s="113">
        <v>7</v>
      </c>
      <c r="D15" s="114">
        <v>9368</v>
      </c>
      <c r="E15" s="114">
        <v>61999</v>
      </c>
      <c r="F15" s="114" t="s">
        <v>453</v>
      </c>
      <c r="G15" s="114" t="s">
        <v>453</v>
      </c>
      <c r="H15" s="115">
        <v>25.6</v>
      </c>
      <c r="I15" s="114">
        <v>2372</v>
      </c>
      <c r="J15" s="115" t="s">
        <v>456</v>
      </c>
      <c r="K15" s="114">
        <v>8857</v>
      </c>
    </row>
    <row r="16" spans="1:11" ht="12.75" customHeight="1" x14ac:dyDescent="0.15">
      <c r="A16" s="116"/>
      <c r="C16" s="113"/>
      <c r="D16" s="114"/>
      <c r="E16" s="114"/>
      <c r="F16" s="114"/>
      <c r="G16" s="114"/>
      <c r="H16" s="115"/>
      <c r="I16" s="114"/>
      <c r="J16" s="115"/>
      <c r="K16" s="114"/>
    </row>
    <row r="17" spans="1:11" ht="12.75" customHeight="1" x14ac:dyDescent="0.15">
      <c r="A17" s="116" t="s">
        <v>140</v>
      </c>
      <c r="C17" s="113">
        <v>7</v>
      </c>
      <c r="D17" s="114">
        <v>9480</v>
      </c>
      <c r="E17" s="114">
        <v>64283</v>
      </c>
      <c r="F17" s="114" t="s">
        <v>453</v>
      </c>
      <c r="G17" s="114" t="s">
        <v>457</v>
      </c>
      <c r="H17" s="115">
        <v>26.6</v>
      </c>
      <c r="I17" s="114">
        <v>2284</v>
      </c>
      <c r="J17" s="115" t="s">
        <v>453</v>
      </c>
      <c r="K17" s="114">
        <v>9183</v>
      </c>
    </row>
    <row r="18" spans="1:11" ht="12.75" customHeight="1" x14ac:dyDescent="0.15">
      <c r="A18" s="116" t="s">
        <v>141</v>
      </c>
      <c r="C18" s="113">
        <v>7</v>
      </c>
      <c r="D18" s="114">
        <v>9555</v>
      </c>
      <c r="E18" s="114">
        <v>66861</v>
      </c>
      <c r="F18" s="114">
        <v>35083</v>
      </c>
      <c r="G18" s="114">
        <v>31778</v>
      </c>
      <c r="H18" s="115">
        <v>27.7</v>
      </c>
      <c r="I18" s="114">
        <v>2578</v>
      </c>
      <c r="J18" s="115">
        <v>110.4</v>
      </c>
      <c r="K18" s="114">
        <v>9552</v>
      </c>
    </row>
    <row r="19" spans="1:11" ht="12.75" customHeight="1" x14ac:dyDescent="0.15">
      <c r="A19" s="116" t="s">
        <v>142</v>
      </c>
      <c r="C19" s="113">
        <v>7</v>
      </c>
      <c r="D19" s="114">
        <v>9557</v>
      </c>
      <c r="E19" s="114">
        <v>71485</v>
      </c>
      <c r="F19" s="114">
        <v>37807</v>
      </c>
      <c r="G19" s="114">
        <v>33678</v>
      </c>
      <c r="H19" s="115">
        <v>29.6</v>
      </c>
      <c r="I19" s="114">
        <v>4624</v>
      </c>
      <c r="J19" s="115">
        <v>112.3</v>
      </c>
      <c r="K19" s="114">
        <v>10212</v>
      </c>
    </row>
    <row r="20" spans="1:11" ht="12.75" customHeight="1" x14ac:dyDescent="0.15">
      <c r="A20" s="116" t="s">
        <v>143</v>
      </c>
      <c r="C20" s="113">
        <v>7</v>
      </c>
      <c r="D20" s="114">
        <v>9590</v>
      </c>
      <c r="E20" s="114">
        <v>71730</v>
      </c>
      <c r="F20" s="114">
        <v>38650</v>
      </c>
      <c r="G20" s="114">
        <v>33080</v>
      </c>
      <c r="H20" s="115">
        <v>29.7</v>
      </c>
      <c r="I20" s="114">
        <v>245</v>
      </c>
      <c r="J20" s="115">
        <v>116.8</v>
      </c>
      <c r="K20" s="114">
        <v>10247</v>
      </c>
    </row>
    <row r="21" spans="1:11" ht="12.75" customHeight="1" x14ac:dyDescent="0.15">
      <c r="A21" s="116" t="s">
        <v>144</v>
      </c>
      <c r="C21" s="113">
        <v>7</v>
      </c>
      <c r="D21" s="114">
        <v>9638</v>
      </c>
      <c r="E21" s="114">
        <v>73974</v>
      </c>
      <c r="F21" s="114">
        <v>39936</v>
      </c>
      <c r="G21" s="114">
        <v>34038</v>
      </c>
      <c r="H21" s="115">
        <v>30.6</v>
      </c>
      <c r="I21" s="114">
        <v>2244</v>
      </c>
      <c r="J21" s="115">
        <v>117.3</v>
      </c>
      <c r="K21" s="114">
        <v>10568</v>
      </c>
    </row>
    <row r="22" spans="1:11" ht="12.75" customHeight="1" x14ac:dyDescent="0.15">
      <c r="A22" s="116"/>
      <c r="C22" s="113"/>
      <c r="D22" s="114"/>
      <c r="E22" s="114"/>
      <c r="F22" s="114"/>
      <c r="G22" s="114"/>
      <c r="H22" s="115"/>
      <c r="I22" s="114"/>
      <c r="J22" s="115"/>
      <c r="K22" s="114"/>
    </row>
    <row r="23" spans="1:11" ht="12.75" customHeight="1" x14ac:dyDescent="0.15">
      <c r="A23" s="116" t="s">
        <v>145</v>
      </c>
      <c r="B23" s="104" t="s">
        <v>169</v>
      </c>
      <c r="C23" s="113">
        <v>16</v>
      </c>
      <c r="D23" s="114">
        <v>16559</v>
      </c>
      <c r="E23" s="114">
        <v>113307</v>
      </c>
      <c r="F23" s="114">
        <v>60613</v>
      </c>
      <c r="G23" s="114">
        <v>52694</v>
      </c>
      <c r="H23" s="115">
        <v>46.9</v>
      </c>
      <c r="I23" s="114">
        <v>39333</v>
      </c>
      <c r="J23" s="115">
        <v>115</v>
      </c>
      <c r="K23" s="114">
        <v>7082</v>
      </c>
    </row>
    <row r="24" spans="1:11" ht="12.75" customHeight="1" x14ac:dyDescent="0.15">
      <c r="A24" s="116" t="s">
        <v>146</v>
      </c>
      <c r="C24" s="113">
        <v>16</v>
      </c>
      <c r="D24" s="114">
        <v>18514</v>
      </c>
      <c r="E24" s="114">
        <v>120865</v>
      </c>
      <c r="F24" s="114">
        <v>64743</v>
      </c>
      <c r="G24" s="114">
        <v>56122</v>
      </c>
      <c r="H24" s="115">
        <v>50</v>
      </c>
      <c r="I24" s="114">
        <v>7558</v>
      </c>
      <c r="J24" s="115">
        <v>115.4</v>
      </c>
      <c r="K24" s="114">
        <v>7554</v>
      </c>
    </row>
    <row r="25" spans="1:11" ht="12.75" customHeight="1" x14ac:dyDescent="0.15">
      <c r="A25" s="116" t="s">
        <v>147</v>
      </c>
      <c r="C25" s="113">
        <v>16</v>
      </c>
      <c r="D25" s="114">
        <v>18580</v>
      </c>
      <c r="E25" s="114">
        <v>129597</v>
      </c>
      <c r="F25" s="114">
        <v>69118</v>
      </c>
      <c r="G25" s="114">
        <v>60479</v>
      </c>
      <c r="H25" s="115">
        <v>53.6</v>
      </c>
      <c r="I25" s="114">
        <v>8732</v>
      </c>
      <c r="J25" s="115">
        <v>114.3</v>
      </c>
      <c r="K25" s="114">
        <v>8100</v>
      </c>
    </row>
    <row r="26" spans="1:11" ht="12.75" customHeight="1" x14ac:dyDescent="0.15">
      <c r="A26" s="116" t="s">
        <v>148</v>
      </c>
      <c r="C26" s="113">
        <v>16</v>
      </c>
      <c r="D26" s="114">
        <v>19970</v>
      </c>
      <c r="E26" s="114">
        <v>142811</v>
      </c>
      <c r="F26" s="114">
        <v>77243</v>
      </c>
      <c r="G26" s="114">
        <v>65568</v>
      </c>
      <c r="H26" s="115">
        <v>59.1</v>
      </c>
      <c r="I26" s="114">
        <v>13214</v>
      </c>
      <c r="J26" s="115">
        <v>117.8</v>
      </c>
      <c r="K26" s="114">
        <v>8926</v>
      </c>
    </row>
    <row r="27" spans="1:11" ht="12.75" customHeight="1" x14ac:dyDescent="0.15">
      <c r="A27" s="116" t="s">
        <v>149</v>
      </c>
      <c r="C27" s="113">
        <v>16</v>
      </c>
      <c r="D27" s="114">
        <v>20483</v>
      </c>
      <c r="E27" s="114">
        <v>148883</v>
      </c>
      <c r="F27" s="114">
        <v>80895</v>
      </c>
      <c r="G27" s="114">
        <v>67988</v>
      </c>
      <c r="H27" s="115">
        <v>61.6</v>
      </c>
      <c r="I27" s="114">
        <v>6072</v>
      </c>
      <c r="J27" s="115">
        <v>119</v>
      </c>
      <c r="K27" s="114">
        <v>9305</v>
      </c>
    </row>
    <row r="28" spans="1:11" ht="12.75" customHeight="1" x14ac:dyDescent="0.15">
      <c r="A28" s="116"/>
      <c r="C28" s="113"/>
      <c r="D28" s="114"/>
      <c r="E28" s="114"/>
      <c r="F28" s="114"/>
      <c r="G28" s="114"/>
      <c r="H28" s="115"/>
      <c r="I28" s="114"/>
      <c r="J28" s="115"/>
      <c r="K28" s="114"/>
    </row>
    <row r="29" spans="1:11" ht="12.75" customHeight="1" x14ac:dyDescent="0.15">
      <c r="A29" s="116" t="s">
        <v>150</v>
      </c>
      <c r="C29" s="113">
        <v>16</v>
      </c>
      <c r="D29" s="114">
        <v>21558</v>
      </c>
      <c r="E29" s="114">
        <v>154727</v>
      </c>
      <c r="F29" s="114">
        <v>84204</v>
      </c>
      <c r="G29" s="114">
        <v>70523</v>
      </c>
      <c r="H29" s="115">
        <v>64</v>
      </c>
      <c r="I29" s="114">
        <v>5844</v>
      </c>
      <c r="J29" s="115">
        <v>119.4</v>
      </c>
      <c r="K29" s="114">
        <v>9670</v>
      </c>
    </row>
    <row r="30" spans="1:11" ht="12.75" customHeight="1" x14ac:dyDescent="0.15">
      <c r="A30" s="116" t="s">
        <v>151</v>
      </c>
      <c r="B30" s="104" t="s">
        <v>169</v>
      </c>
      <c r="C30" s="113">
        <v>17</v>
      </c>
      <c r="D30" s="114">
        <v>22005</v>
      </c>
      <c r="E30" s="114">
        <v>159041</v>
      </c>
      <c r="F30" s="114">
        <v>86608</v>
      </c>
      <c r="G30" s="114">
        <v>72433</v>
      </c>
      <c r="H30" s="115">
        <v>65.8</v>
      </c>
      <c r="I30" s="114">
        <v>4314</v>
      </c>
      <c r="J30" s="115">
        <v>119.6</v>
      </c>
      <c r="K30" s="114">
        <v>9355</v>
      </c>
    </row>
    <row r="31" spans="1:11" ht="12.75" customHeight="1" x14ac:dyDescent="0.15">
      <c r="A31" s="116" t="s">
        <v>152</v>
      </c>
      <c r="C31" s="113">
        <v>17</v>
      </c>
      <c r="D31" s="114">
        <v>21774</v>
      </c>
      <c r="E31" s="114">
        <v>163324</v>
      </c>
      <c r="F31" s="114">
        <v>88824</v>
      </c>
      <c r="G31" s="114">
        <v>74500</v>
      </c>
      <c r="H31" s="115">
        <v>67.5</v>
      </c>
      <c r="I31" s="114">
        <v>4283</v>
      </c>
      <c r="J31" s="115">
        <v>119.2</v>
      </c>
      <c r="K31" s="114">
        <v>9607</v>
      </c>
    </row>
    <row r="32" spans="1:11" ht="12.75" customHeight="1" x14ac:dyDescent="0.15">
      <c r="A32" s="116" t="s">
        <v>153</v>
      </c>
      <c r="C32" s="113">
        <v>17</v>
      </c>
      <c r="D32" s="114">
        <v>23136</v>
      </c>
      <c r="E32" s="114">
        <v>168436</v>
      </c>
      <c r="F32" s="114">
        <v>91632</v>
      </c>
      <c r="G32" s="114">
        <v>76804</v>
      </c>
      <c r="H32" s="115">
        <v>69.7</v>
      </c>
      <c r="I32" s="114">
        <v>5112</v>
      </c>
      <c r="J32" s="115">
        <v>119.3</v>
      </c>
      <c r="K32" s="114">
        <v>9908</v>
      </c>
    </row>
    <row r="33" spans="1:11" ht="12.75" customHeight="1" x14ac:dyDescent="0.15">
      <c r="A33" s="116" t="s">
        <v>154</v>
      </c>
      <c r="C33" s="113">
        <v>17</v>
      </c>
      <c r="D33" s="114">
        <v>23838</v>
      </c>
      <c r="E33" s="114">
        <v>173118</v>
      </c>
      <c r="F33" s="114">
        <v>94100</v>
      </c>
      <c r="G33" s="114">
        <v>79018</v>
      </c>
      <c r="H33" s="115">
        <v>71.599999999999994</v>
      </c>
      <c r="I33" s="114">
        <v>4682</v>
      </c>
      <c r="J33" s="115">
        <v>119.1</v>
      </c>
      <c r="K33" s="114">
        <v>10183</v>
      </c>
    </row>
    <row r="34" spans="1:11" ht="12.75" customHeight="1" x14ac:dyDescent="0.15">
      <c r="A34" s="116"/>
      <c r="C34" s="113"/>
      <c r="D34" s="114"/>
      <c r="E34" s="114"/>
      <c r="F34" s="114"/>
      <c r="G34" s="114"/>
      <c r="H34" s="115"/>
      <c r="I34" s="114"/>
      <c r="J34" s="115"/>
      <c r="K34" s="114"/>
    </row>
    <row r="35" spans="1:11" ht="12.75" customHeight="1" x14ac:dyDescent="0.15">
      <c r="A35" s="116" t="s">
        <v>155</v>
      </c>
      <c r="C35" s="113">
        <v>17</v>
      </c>
      <c r="D35" s="114">
        <v>23816</v>
      </c>
      <c r="E35" s="114">
        <v>175936</v>
      </c>
      <c r="F35" s="114">
        <v>95410</v>
      </c>
      <c r="G35" s="114">
        <v>80526</v>
      </c>
      <c r="H35" s="115">
        <v>72.8</v>
      </c>
      <c r="I35" s="114">
        <v>2818</v>
      </c>
      <c r="J35" s="115">
        <v>118.5</v>
      </c>
      <c r="K35" s="114">
        <v>10349</v>
      </c>
    </row>
    <row r="36" spans="1:11" ht="12.75" customHeight="1" x14ac:dyDescent="0.15">
      <c r="A36" s="116" t="s">
        <v>156</v>
      </c>
      <c r="C36" s="113">
        <v>17</v>
      </c>
      <c r="D36" s="114">
        <v>22671</v>
      </c>
      <c r="E36" s="114">
        <v>176970</v>
      </c>
      <c r="F36" s="114">
        <v>95787</v>
      </c>
      <c r="G36" s="114">
        <v>81183</v>
      </c>
      <c r="H36" s="115">
        <v>73.2</v>
      </c>
      <c r="I36" s="114">
        <v>1034</v>
      </c>
      <c r="J36" s="115">
        <v>118</v>
      </c>
      <c r="K36" s="114">
        <v>10410</v>
      </c>
    </row>
    <row r="37" spans="1:11" ht="12.75" customHeight="1" x14ac:dyDescent="0.15">
      <c r="A37" s="116" t="s">
        <v>157</v>
      </c>
      <c r="C37" s="113">
        <v>17</v>
      </c>
      <c r="D37" s="114">
        <v>22343</v>
      </c>
      <c r="E37" s="114">
        <v>178074</v>
      </c>
      <c r="F37" s="114">
        <v>96294</v>
      </c>
      <c r="G37" s="114">
        <v>81780</v>
      </c>
      <c r="H37" s="115">
        <v>73.599999999999994</v>
      </c>
      <c r="I37" s="114">
        <v>1104</v>
      </c>
      <c r="J37" s="115">
        <v>117.7</v>
      </c>
      <c r="K37" s="114">
        <v>10475</v>
      </c>
    </row>
    <row r="38" spans="1:11" ht="12.75" customHeight="1" x14ac:dyDescent="0.15">
      <c r="A38" s="116" t="s">
        <v>158</v>
      </c>
      <c r="C38" s="113">
        <v>17</v>
      </c>
      <c r="D38" s="114">
        <v>22372</v>
      </c>
      <c r="E38" s="114">
        <v>179257</v>
      </c>
      <c r="F38" s="114">
        <v>96904</v>
      </c>
      <c r="G38" s="114">
        <v>82353</v>
      </c>
      <c r="H38" s="115">
        <v>74.099999999999994</v>
      </c>
      <c r="I38" s="114">
        <v>1183</v>
      </c>
      <c r="J38" s="115">
        <v>117.7</v>
      </c>
      <c r="K38" s="114">
        <v>10545</v>
      </c>
    </row>
    <row r="39" spans="1:11" ht="12.75" customHeight="1" x14ac:dyDescent="0.15">
      <c r="A39" s="112"/>
      <c r="C39" s="113"/>
      <c r="D39" s="114"/>
      <c r="E39" s="114"/>
      <c r="F39" s="114"/>
      <c r="G39" s="114"/>
      <c r="H39" s="115"/>
      <c r="I39" s="114"/>
      <c r="J39" s="115"/>
      <c r="K39" s="114"/>
    </row>
    <row r="40" spans="1:11" ht="12.75" customHeight="1" x14ac:dyDescent="0.15">
      <c r="A40" s="112" t="s">
        <v>1175</v>
      </c>
      <c r="C40" s="113">
        <v>17</v>
      </c>
      <c r="D40" s="114">
        <v>22816</v>
      </c>
      <c r="E40" s="114">
        <v>154351</v>
      </c>
      <c r="F40" s="114">
        <v>83580</v>
      </c>
      <c r="G40" s="114">
        <v>70771</v>
      </c>
      <c r="H40" s="115">
        <v>63.8</v>
      </c>
      <c r="I40" s="114" t="s">
        <v>458</v>
      </c>
      <c r="J40" s="115">
        <v>118.1</v>
      </c>
      <c r="K40" s="114">
        <v>9080</v>
      </c>
    </row>
    <row r="41" spans="1:11" ht="12.75" customHeight="1" x14ac:dyDescent="0.15">
      <c r="A41" s="112" t="s">
        <v>159</v>
      </c>
      <c r="C41" s="113">
        <v>17</v>
      </c>
      <c r="D41" s="114">
        <v>23551</v>
      </c>
      <c r="E41" s="114">
        <v>160450</v>
      </c>
      <c r="F41" s="114">
        <v>86484</v>
      </c>
      <c r="G41" s="114">
        <v>73966</v>
      </c>
      <c r="H41" s="115">
        <v>66.400000000000006</v>
      </c>
      <c r="I41" s="114">
        <v>6099</v>
      </c>
      <c r="J41" s="115">
        <v>116.9</v>
      </c>
      <c r="K41" s="114">
        <v>9438</v>
      </c>
    </row>
    <row r="42" spans="1:11" ht="12.75" customHeight="1" x14ac:dyDescent="0.15">
      <c r="A42" s="112" t="s">
        <v>160</v>
      </c>
      <c r="C42" s="113">
        <v>17</v>
      </c>
      <c r="D42" s="114">
        <v>24144</v>
      </c>
      <c r="E42" s="114">
        <v>164272</v>
      </c>
      <c r="F42" s="114">
        <v>88606</v>
      </c>
      <c r="G42" s="114">
        <v>75666</v>
      </c>
      <c r="H42" s="115">
        <v>67.900000000000006</v>
      </c>
      <c r="I42" s="114">
        <v>3822</v>
      </c>
      <c r="J42" s="115">
        <v>117.1</v>
      </c>
      <c r="K42" s="114">
        <v>9663</v>
      </c>
    </row>
    <row r="43" spans="1:11" ht="12.75" customHeight="1" x14ac:dyDescent="0.15">
      <c r="A43" s="112" t="s">
        <v>161</v>
      </c>
      <c r="C43" s="113">
        <v>17</v>
      </c>
      <c r="D43" s="114">
        <v>25107</v>
      </c>
      <c r="E43" s="114">
        <v>174077</v>
      </c>
      <c r="F43" s="114">
        <v>92930</v>
      </c>
      <c r="G43" s="114">
        <v>81147</v>
      </c>
      <c r="H43" s="115">
        <v>72</v>
      </c>
      <c r="I43" s="114">
        <v>9805</v>
      </c>
      <c r="J43" s="115">
        <v>114.5</v>
      </c>
      <c r="K43" s="114">
        <v>10240</v>
      </c>
    </row>
    <row r="44" spans="1:11" ht="12.75" customHeight="1" x14ac:dyDescent="0.15">
      <c r="A44" s="112" t="s">
        <v>162</v>
      </c>
      <c r="C44" s="113">
        <v>17</v>
      </c>
      <c r="D44" s="114">
        <v>26484</v>
      </c>
      <c r="E44" s="114">
        <v>182695</v>
      </c>
      <c r="F44" s="114">
        <v>97601</v>
      </c>
      <c r="G44" s="114">
        <v>85094</v>
      </c>
      <c r="H44" s="115">
        <v>75.599999999999994</v>
      </c>
      <c r="I44" s="114">
        <v>8618</v>
      </c>
      <c r="J44" s="115">
        <v>114.7</v>
      </c>
      <c r="K44" s="114">
        <v>10747</v>
      </c>
    </row>
    <row r="45" spans="1:11" ht="12.75" customHeight="1" x14ac:dyDescent="0.15">
      <c r="A45" s="112"/>
      <c r="C45" s="113"/>
      <c r="D45" s="114"/>
      <c r="E45" s="114"/>
      <c r="F45" s="114"/>
      <c r="G45" s="114"/>
      <c r="H45" s="115"/>
      <c r="I45" s="114"/>
      <c r="J45" s="115"/>
      <c r="K45" s="114"/>
    </row>
    <row r="46" spans="1:11" ht="12.75" customHeight="1" x14ac:dyDescent="0.15">
      <c r="A46" s="112" t="s">
        <v>163</v>
      </c>
      <c r="C46" s="113">
        <v>17</v>
      </c>
      <c r="D46" s="114">
        <v>27209</v>
      </c>
      <c r="E46" s="114">
        <v>188006</v>
      </c>
      <c r="F46" s="114">
        <v>100282</v>
      </c>
      <c r="G46" s="114">
        <v>87724</v>
      </c>
      <c r="H46" s="115">
        <v>77.8</v>
      </c>
      <c r="I46" s="114">
        <v>5311</v>
      </c>
      <c r="J46" s="115">
        <v>114.3</v>
      </c>
      <c r="K46" s="114">
        <v>11059</v>
      </c>
    </row>
    <row r="47" spans="1:11" ht="12.75" customHeight="1" x14ac:dyDescent="0.15">
      <c r="A47" s="112" t="s">
        <v>164</v>
      </c>
      <c r="C47" s="113">
        <v>17</v>
      </c>
      <c r="D47" s="114">
        <v>27759</v>
      </c>
      <c r="E47" s="114">
        <v>197500</v>
      </c>
      <c r="F47" s="114">
        <v>104889</v>
      </c>
      <c r="G47" s="114">
        <v>92611</v>
      </c>
      <c r="H47" s="115">
        <v>81.7</v>
      </c>
      <c r="I47" s="114">
        <v>9494</v>
      </c>
      <c r="J47" s="115">
        <v>113.3</v>
      </c>
      <c r="K47" s="114">
        <v>11618</v>
      </c>
    </row>
    <row r="48" spans="1:11" ht="12.75" customHeight="1" x14ac:dyDescent="0.15">
      <c r="A48" s="112" t="s">
        <v>165</v>
      </c>
      <c r="C48" s="113">
        <v>17</v>
      </c>
      <c r="D48" s="114">
        <v>28657</v>
      </c>
      <c r="E48" s="114">
        <v>205958</v>
      </c>
      <c r="F48" s="114">
        <v>110380</v>
      </c>
      <c r="G48" s="114">
        <v>95578</v>
      </c>
      <c r="H48" s="115">
        <v>85.2</v>
      </c>
      <c r="I48" s="114">
        <v>8458</v>
      </c>
      <c r="J48" s="115">
        <v>115.5</v>
      </c>
      <c r="K48" s="114">
        <v>12115</v>
      </c>
    </row>
    <row r="49" spans="1:11" ht="12.75" customHeight="1" x14ac:dyDescent="0.15">
      <c r="A49" s="112" t="s">
        <v>593</v>
      </c>
      <c r="C49" s="113">
        <v>41.1</v>
      </c>
      <c r="D49" s="114">
        <v>37039</v>
      </c>
      <c r="E49" s="114">
        <v>176534</v>
      </c>
      <c r="F49" s="114">
        <v>90937</v>
      </c>
      <c r="G49" s="114">
        <v>85597</v>
      </c>
      <c r="H49" s="115">
        <v>73</v>
      </c>
      <c r="I49" s="114" t="s">
        <v>459</v>
      </c>
      <c r="J49" s="115">
        <v>106.2</v>
      </c>
      <c r="K49" s="114">
        <v>4295</v>
      </c>
    </row>
    <row r="50" spans="1:11" ht="12.75" customHeight="1" x14ac:dyDescent="0.15">
      <c r="A50" s="112" t="s">
        <v>530</v>
      </c>
      <c r="C50" s="113">
        <v>41.1</v>
      </c>
      <c r="D50" s="114">
        <v>33240</v>
      </c>
      <c r="E50" s="114">
        <v>232912</v>
      </c>
      <c r="F50" s="114">
        <v>123971</v>
      </c>
      <c r="G50" s="114">
        <v>108941</v>
      </c>
      <c r="H50" s="115">
        <v>96.3</v>
      </c>
      <c r="I50" s="114">
        <v>26954</v>
      </c>
      <c r="J50" s="115">
        <v>113.8</v>
      </c>
      <c r="K50" s="114">
        <v>5667</v>
      </c>
    </row>
    <row r="51" spans="1:11" ht="12.75" customHeight="1" x14ac:dyDescent="0.15">
      <c r="A51" s="112" t="s">
        <v>531</v>
      </c>
      <c r="C51" s="113">
        <v>41.1</v>
      </c>
      <c r="D51" s="114">
        <v>35676</v>
      </c>
      <c r="E51" s="114">
        <v>245954</v>
      </c>
      <c r="F51" s="114">
        <v>130026</v>
      </c>
      <c r="G51" s="114">
        <v>115928</v>
      </c>
      <c r="H51" s="115">
        <v>101.7</v>
      </c>
      <c r="I51" s="114">
        <v>13042</v>
      </c>
      <c r="J51" s="115">
        <v>112.2</v>
      </c>
      <c r="K51" s="114">
        <v>5984</v>
      </c>
    </row>
    <row r="52" spans="1:11" ht="12.75" customHeight="1" x14ac:dyDescent="0.15">
      <c r="A52" s="112"/>
      <c r="C52" s="113"/>
      <c r="D52" s="114"/>
      <c r="E52" s="114"/>
      <c r="F52" s="114"/>
      <c r="G52" s="114"/>
      <c r="H52" s="115"/>
      <c r="I52" s="114"/>
      <c r="J52" s="115"/>
      <c r="K52" s="114"/>
    </row>
    <row r="53" spans="1:11" ht="12.75" customHeight="1" x14ac:dyDescent="0.15">
      <c r="A53" s="112" t="s">
        <v>532</v>
      </c>
      <c r="C53" s="113">
        <v>41.1</v>
      </c>
      <c r="D53" s="114">
        <v>37337</v>
      </c>
      <c r="E53" s="114">
        <v>256316</v>
      </c>
      <c r="F53" s="114">
        <v>135388</v>
      </c>
      <c r="G53" s="114">
        <v>120928</v>
      </c>
      <c r="H53" s="115">
        <v>106</v>
      </c>
      <c r="I53" s="114">
        <v>10362</v>
      </c>
      <c r="J53" s="115">
        <v>112</v>
      </c>
      <c r="K53" s="114">
        <v>6236</v>
      </c>
    </row>
    <row r="54" spans="1:11" ht="12.75" customHeight="1" x14ac:dyDescent="0.15">
      <c r="A54" s="112" t="s">
        <v>533</v>
      </c>
      <c r="C54" s="113">
        <v>41.1</v>
      </c>
      <c r="D54" s="114">
        <v>37642</v>
      </c>
      <c r="E54" s="114">
        <v>264669</v>
      </c>
      <c r="F54" s="114">
        <v>139868</v>
      </c>
      <c r="G54" s="114">
        <v>124801</v>
      </c>
      <c r="H54" s="115">
        <v>109.5</v>
      </c>
      <c r="I54" s="114">
        <v>8353</v>
      </c>
      <c r="J54" s="115">
        <v>112.1</v>
      </c>
      <c r="K54" s="114">
        <v>6440</v>
      </c>
    </row>
    <row r="55" spans="1:11" ht="12.75" customHeight="1" x14ac:dyDescent="0.15">
      <c r="A55" s="112" t="s">
        <v>534</v>
      </c>
      <c r="C55" s="113">
        <v>41.1</v>
      </c>
      <c r="D55" s="114">
        <v>38335</v>
      </c>
      <c r="E55" s="114">
        <v>268876</v>
      </c>
      <c r="F55" s="114">
        <v>142669</v>
      </c>
      <c r="G55" s="114">
        <v>126207</v>
      </c>
      <c r="H55" s="115">
        <v>111.2</v>
      </c>
      <c r="I55" s="114">
        <v>4207</v>
      </c>
      <c r="J55" s="115">
        <v>113</v>
      </c>
      <c r="K55" s="114">
        <v>6542</v>
      </c>
    </row>
    <row r="56" spans="1:11" ht="12.75" customHeight="1" x14ac:dyDescent="0.15">
      <c r="A56" s="112" t="s">
        <v>594</v>
      </c>
      <c r="C56" s="113">
        <v>41.1</v>
      </c>
      <c r="D56" s="114">
        <v>40560</v>
      </c>
      <c r="E56" s="114">
        <v>189071</v>
      </c>
      <c r="F56" s="114">
        <v>94346</v>
      </c>
      <c r="G56" s="114">
        <v>94725</v>
      </c>
      <c r="H56" s="115">
        <v>78.2</v>
      </c>
      <c r="I56" s="114" t="s">
        <v>459</v>
      </c>
      <c r="J56" s="115">
        <v>99.6</v>
      </c>
      <c r="K56" s="114">
        <v>4600</v>
      </c>
    </row>
    <row r="57" spans="1:11" ht="12.75" customHeight="1" x14ac:dyDescent="0.15">
      <c r="A57" s="112" t="s">
        <v>535</v>
      </c>
      <c r="C57" s="113">
        <v>41.1</v>
      </c>
      <c r="D57" s="114">
        <v>39186</v>
      </c>
      <c r="E57" s="114">
        <v>272624</v>
      </c>
      <c r="F57" s="114">
        <v>144126</v>
      </c>
      <c r="G57" s="114">
        <v>128498</v>
      </c>
      <c r="H57" s="115">
        <v>112.7</v>
      </c>
      <c r="I57" s="114">
        <v>3748</v>
      </c>
      <c r="J57" s="115">
        <v>112.2</v>
      </c>
      <c r="K57" s="114">
        <v>6633</v>
      </c>
    </row>
    <row r="58" spans="1:11" s="1" customFormat="1" ht="12.75" customHeight="1" x14ac:dyDescent="0.15">
      <c r="A58" s="20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ht="12.75" customHeight="1" x14ac:dyDescent="0.15">
      <c r="A59" s="112" t="s">
        <v>1176</v>
      </c>
      <c r="C59" s="113">
        <v>41.1</v>
      </c>
      <c r="D59" s="114">
        <v>38465</v>
      </c>
      <c r="E59" s="114">
        <v>230124</v>
      </c>
      <c r="F59" s="114">
        <v>113509</v>
      </c>
      <c r="G59" s="114">
        <v>116615</v>
      </c>
      <c r="H59" s="115">
        <v>95.2</v>
      </c>
      <c r="I59" s="114" t="s">
        <v>460</v>
      </c>
      <c r="J59" s="115">
        <v>97.3</v>
      </c>
      <c r="K59" s="114">
        <v>5599</v>
      </c>
    </row>
    <row r="60" spans="1:11" ht="12.75" customHeight="1" x14ac:dyDescent="0.15">
      <c r="A60" s="112" t="s">
        <v>536</v>
      </c>
      <c r="C60" s="113">
        <v>41.1</v>
      </c>
      <c r="D60" s="114">
        <v>38588</v>
      </c>
      <c r="E60" s="114">
        <v>235683</v>
      </c>
      <c r="F60" s="114">
        <v>116169</v>
      </c>
      <c r="G60" s="114">
        <v>119514</v>
      </c>
      <c r="H60" s="115">
        <v>97.5</v>
      </c>
      <c r="I60" s="114">
        <v>5559</v>
      </c>
      <c r="J60" s="115">
        <v>97.2</v>
      </c>
      <c r="K60" s="114">
        <v>5734</v>
      </c>
    </row>
    <row r="61" spans="1:11" ht="12.75" customHeight="1" x14ac:dyDescent="0.15">
      <c r="A61" s="112" t="s">
        <v>537</v>
      </c>
      <c r="C61" s="113">
        <v>41.1</v>
      </c>
      <c r="D61" s="114">
        <v>39503</v>
      </c>
      <c r="E61" s="114">
        <v>240847</v>
      </c>
      <c r="F61" s="114">
        <v>118892</v>
      </c>
      <c r="G61" s="114">
        <v>121955</v>
      </c>
      <c r="H61" s="115">
        <v>99.6</v>
      </c>
      <c r="I61" s="114">
        <v>5164</v>
      </c>
      <c r="J61" s="115">
        <v>97.5</v>
      </c>
      <c r="K61" s="114">
        <v>5860</v>
      </c>
    </row>
    <row r="62" spans="1:11" ht="12.75" customHeight="1" x14ac:dyDescent="0.15">
      <c r="A62" s="112" t="s">
        <v>538</v>
      </c>
      <c r="C62" s="113">
        <v>41.1</v>
      </c>
      <c r="D62" s="114">
        <v>39865</v>
      </c>
      <c r="E62" s="114">
        <v>249816</v>
      </c>
      <c r="F62" s="114">
        <v>123603</v>
      </c>
      <c r="G62" s="114">
        <v>126213</v>
      </c>
      <c r="H62" s="115">
        <v>103.3</v>
      </c>
      <c r="I62" s="114">
        <v>8969</v>
      </c>
      <c r="J62" s="115">
        <v>97.9</v>
      </c>
      <c r="K62" s="114">
        <v>6078</v>
      </c>
    </row>
    <row r="63" spans="1:11" ht="12.75" customHeight="1" x14ac:dyDescent="0.15">
      <c r="A63" s="112" t="s">
        <v>595</v>
      </c>
      <c r="C63" s="113">
        <v>41.1</v>
      </c>
      <c r="D63" s="114">
        <v>42833</v>
      </c>
      <c r="E63" s="114">
        <v>204626</v>
      </c>
      <c r="F63" s="114">
        <v>102563</v>
      </c>
      <c r="G63" s="114">
        <v>102063</v>
      </c>
      <c r="H63" s="115">
        <v>84.6</v>
      </c>
      <c r="I63" s="114" t="s">
        <v>11</v>
      </c>
      <c r="J63" s="115">
        <v>100.5</v>
      </c>
      <c r="K63" s="114">
        <v>4979</v>
      </c>
    </row>
    <row r="64" spans="1:11" ht="12.75" customHeight="1" x14ac:dyDescent="0.15">
      <c r="A64" s="112" t="s">
        <v>539</v>
      </c>
      <c r="C64" s="113">
        <v>41.1</v>
      </c>
      <c r="D64" s="114">
        <v>40865</v>
      </c>
      <c r="E64" s="114">
        <v>256225</v>
      </c>
      <c r="F64" s="114">
        <v>127033</v>
      </c>
      <c r="G64" s="114">
        <v>129192</v>
      </c>
      <c r="H64" s="115">
        <v>106</v>
      </c>
      <c r="I64" s="114">
        <v>6409</v>
      </c>
      <c r="J64" s="115">
        <v>98.3</v>
      </c>
      <c r="K64" s="114">
        <v>6234</v>
      </c>
    </row>
    <row r="65" spans="1:11" ht="7.5" customHeight="1" thickBot="1" x14ac:dyDescent="0.2">
      <c r="A65" s="117"/>
      <c r="B65" s="53"/>
      <c r="C65" s="118"/>
      <c r="D65" s="119"/>
      <c r="E65" s="119"/>
      <c r="F65" s="119"/>
      <c r="G65" s="119"/>
      <c r="H65" s="120"/>
      <c r="I65" s="119"/>
      <c r="J65" s="120"/>
      <c r="K65" s="119"/>
    </row>
    <row r="66" spans="1:11" ht="10.5" customHeight="1" x14ac:dyDescent="0.15">
      <c r="A66" s="429" t="s">
        <v>741</v>
      </c>
      <c r="B66" s="429"/>
      <c r="C66" s="429"/>
      <c r="D66" s="429"/>
      <c r="E66" s="429"/>
      <c r="F66" s="429"/>
      <c r="G66" s="429"/>
      <c r="H66" s="429"/>
      <c r="I66" s="429"/>
      <c r="J66" s="429"/>
      <c r="K66" s="429"/>
    </row>
  </sheetData>
  <mergeCells count="10">
    <mergeCell ref="A3:K3"/>
    <mergeCell ref="A5:K5"/>
    <mergeCell ref="A6:K6"/>
    <mergeCell ref="A1:K1"/>
    <mergeCell ref="A66:K66"/>
    <mergeCell ref="E8:G9"/>
    <mergeCell ref="A8:A10"/>
    <mergeCell ref="B8:C10"/>
    <mergeCell ref="D8:D10"/>
    <mergeCell ref="J7:K7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Q31"/>
  <sheetViews>
    <sheetView showGridLines="0" zoomScale="115" zoomScaleNormal="115" workbookViewId="0">
      <selection sqref="A1:H1"/>
    </sheetView>
  </sheetViews>
  <sheetFormatPr defaultRowHeight="13.5" x14ac:dyDescent="0.15"/>
  <cols>
    <col min="1" max="1" width="11.5" style="223" customWidth="1"/>
    <col min="2" max="5" width="12.125" style="223" customWidth="1"/>
    <col min="6" max="15" width="10.625" style="223" customWidth="1"/>
    <col min="16" max="16" width="10" style="223" customWidth="1"/>
    <col min="17" max="17" width="7.5" style="223" customWidth="1"/>
    <col min="18" max="16384" width="9" style="1"/>
  </cols>
  <sheetData>
    <row r="1" spans="1:17" ht="17.25" x14ac:dyDescent="0.15">
      <c r="A1" s="541" t="s">
        <v>689</v>
      </c>
      <c r="B1" s="541"/>
      <c r="C1" s="541"/>
      <c r="D1" s="541"/>
      <c r="E1" s="541"/>
      <c r="F1" s="541"/>
      <c r="G1" s="541"/>
      <c r="H1" s="541"/>
      <c r="I1" s="543" t="s">
        <v>692</v>
      </c>
      <c r="J1" s="543"/>
      <c r="K1" s="543"/>
      <c r="L1" s="543"/>
      <c r="M1" s="543"/>
      <c r="N1" s="543"/>
      <c r="O1" s="543"/>
      <c r="P1" s="543"/>
      <c r="Q1" s="543"/>
    </row>
    <row r="2" spans="1:17" ht="6" customHeight="1" x14ac:dyDescent="0.15"/>
    <row r="3" spans="1:17" s="62" customFormat="1" ht="14.25" customHeight="1" x14ac:dyDescent="0.15">
      <c r="A3" s="227" t="s">
        <v>1174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</row>
    <row r="4" spans="1:17" ht="6" customHeight="1" x14ac:dyDescent="0.15"/>
    <row r="5" spans="1:17" ht="14.25" customHeight="1" x14ac:dyDescent="0.15">
      <c r="A5" s="542" t="s">
        <v>695</v>
      </c>
      <c r="B5" s="542"/>
      <c r="C5" s="542"/>
      <c r="D5" s="542"/>
      <c r="E5" s="542"/>
      <c r="F5" s="542"/>
      <c r="G5" s="542"/>
      <c r="H5" s="542"/>
      <c r="I5" s="526" t="s">
        <v>694</v>
      </c>
      <c r="J5" s="526"/>
      <c r="K5" s="526"/>
      <c r="L5" s="526"/>
      <c r="M5" s="526"/>
      <c r="N5" s="526"/>
      <c r="O5" s="526"/>
      <c r="P5" s="526"/>
      <c r="Q5" s="526"/>
    </row>
    <row r="6" spans="1:17" ht="16.5" customHeight="1" thickBo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233"/>
      <c r="L6" s="233"/>
      <c r="M6" s="233"/>
      <c r="N6" s="233"/>
      <c r="O6" s="233"/>
      <c r="P6" s="233"/>
      <c r="Q6" s="222" t="s">
        <v>1162</v>
      </c>
    </row>
    <row r="7" spans="1:17" ht="16.5" customHeight="1" x14ac:dyDescent="0.15">
      <c r="A7" s="509" t="s">
        <v>303</v>
      </c>
      <c r="B7" s="465" t="s">
        <v>693</v>
      </c>
      <c r="C7" s="465" t="s">
        <v>432</v>
      </c>
      <c r="D7" s="465" t="s">
        <v>120</v>
      </c>
      <c r="E7" s="465" t="s">
        <v>121</v>
      </c>
      <c r="F7" s="474" t="s">
        <v>311</v>
      </c>
      <c r="G7" s="475"/>
      <c r="H7" s="475"/>
      <c r="I7" s="475" t="s">
        <v>610</v>
      </c>
      <c r="J7" s="475"/>
      <c r="K7" s="475"/>
      <c r="L7" s="475"/>
      <c r="M7" s="475"/>
      <c r="N7" s="475"/>
      <c r="O7" s="476"/>
      <c r="P7" s="509" t="s">
        <v>432</v>
      </c>
      <c r="Q7" s="544" t="s">
        <v>682</v>
      </c>
    </row>
    <row r="8" spans="1:17" ht="16.5" customHeight="1" x14ac:dyDescent="0.15">
      <c r="A8" s="455"/>
      <c r="B8" s="540"/>
      <c r="C8" s="540"/>
      <c r="D8" s="540"/>
      <c r="E8" s="540"/>
      <c r="F8" s="540" t="s">
        <v>308</v>
      </c>
      <c r="G8" s="509" t="s">
        <v>309</v>
      </c>
      <c r="H8" s="539" t="s">
        <v>447</v>
      </c>
      <c r="I8" s="544" t="s">
        <v>290</v>
      </c>
      <c r="J8" s="544"/>
      <c r="K8" s="509"/>
      <c r="L8" s="544" t="s">
        <v>338</v>
      </c>
      <c r="M8" s="544"/>
      <c r="N8" s="509"/>
      <c r="O8" s="225"/>
      <c r="P8" s="509"/>
      <c r="Q8" s="544"/>
    </row>
    <row r="9" spans="1:17" ht="16.5" customHeight="1" x14ac:dyDescent="0.15">
      <c r="A9" s="455"/>
      <c r="B9" s="540"/>
      <c r="C9" s="540"/>
      <c r="D9" s="540"/>
      <c r="E9" s="540"/>
      <c r="F9" s="540"/>
      <c r="G9" s="509"/>
      <c r="H9" s="492"/>
      <c r="I9" s="510"/>
      <c r="J9" s="510"/>
      <c r="K9" s="473"/>
      <c r="L9" s="510"/>
      <c r="M9" s="510"/>
      <c r="N9" s="473"/>
      <c r="O9" s="225" t="s">
        <v>448</v>
      </c>
      <c r="P9" s="509" t="s">
        <v>448</v>
      </c>
      <c r="Q9" s="544"/>
    </row>
    <row r="10" spans="1:17" ht="16.5" customHeight="1" x14ac:dyDescent="0.15">
      <c r="A10" s="456"/>
      <c r="B10" s="531"/>
      <c r="C10" s="531"/>
      <c r="D10" s="531"/>
      <c r="E10" s="531"/>
      <c r="F10" s="531"/>
      <c r="G10" s="473"/>
      <c r="H10" s="512"/>
      <c r="I10" s="226" t="s">
        <v>135</v>
      </c>
      <c r="J10" s="29" t="s">
        <v>310</v>
      </c>
      <c r="K10" s="49" t="s">
        <v>339</v>
      </c>
      <c r="L10" s="224" t="s">
        <v>135</v>
      </c>
      <c r="M10" s="224" t="s">
        <v>310</v>
      </c>
      <c r="N10" s="224" t="s">
        <v>339</v>
      </c>
      <c r="O10" s="224"/>
      <c r="P10" s="473"/>
      <c r="Q10" s="510"/>
    </row>
    <row r="11" spans="1:17" ht="15.75" customHeight="1" x14ac:dyDescent="0.15">
      <c r="A11" s="46" t="s">
        <v>701</v>
      </c>
      <c r="B11" s="50">
        <v>190499</v>
      </c>
      <c r="C11" s="50">
        <v>436029</v>
      </c>
      <c r="D11" s="50">
        <v>200048</v>
      </c>
      <c r="E11" s="50">
        <v>235981</v>
      </c>
      <c r="F11" s="50">
        <v>3302</v>
      </c>
      <c r="G11" s="50">
        <v>5025</v>
      </c>
      <c r="H11" s="50">
        <v>-1723</v>
      </c>
      <c r="I11" s="50">
        <v>14175</v>
      </c>
      <c r="J11" s="50">
        <v>5561</v>
      </c>
      <c r="K11" s="50">
        <v>8614</v>
      </c>
      <c r="L11" s="50">
        <v>15016</v>
      </c>
      <c r="M11" s="50">
        <v>4977</v>
      </c>
      <c r="N11" s="50">
        <v>10039</v>
      </c>
      <c r="O11" s="50">
        <v>-841</v>
      </c>
      <c r="P11" s="50">
        <v>-2564</v>
      </c>
      <c r="Q11" s="27" t="s">
        <v>586</v>
      </c>
    </row>
    <row r="12" spans="1:17" ht="15.75" customHeight="1" x14ac:dyDescent="0.15">
      <c r="A12" s="46" t="s">
        <v>585</v>
      </c>
      <c r="B12" s="50">
        <v>191625</v>
      </c>
      <c r="C12" s="50">
        <v>433514</v>
      </c>
      <c r="D12" s="50">
        <v>199028</v>
      </c>
      <c r="E12" s="50">
        <v>234486</v>
      </c>
      <c r="F12" s="50">
        <v>3289</v>
      </c>
      <c r="G12" s="50">
        <v>4987</v>
      </c>
      <c r="H12" s="50">
        <v>-1698</v>
      </c>
      <c r="I12" s="50">
        <v>13971</v>
      </c>
      <c r="J12" s="50">
        <v>5471</v>
      </c>
      <c r="K12" s="50">
        <v>8500</v>
      </c>
      <c r="L12" s="50">
        <v>15015</v>
      </c>
      <c r="M12" s="50">
        <v>5215</v>
      </c>
      <c r="N12" s="50">
        <v>9800</v>
      </c>
      <c r="O12" s="50">
        <v>-1044</v>
      </c>
      <c r="P12" s="158">
        <v>-2742</v>
      </c>
      <c r="Q12" s="27" t="s">
        <v>587</v>
      </c>
    </row>
    <row r="13" spans="1:17" ht="15.75" customHeight="1" x14ac:dyDescent="0.15">
      <c r="A13" s="46" t="s">
        <v>612</v>
      </c>
      <c r="B13" s="50">
        <v>189419</v>
      </c>
      <c r="C13" s="50">
        <v>429508</v>
      </c>
      <c r="D13" s="50">
        <v>198716</v>
      </c>
      <c r="E13" s="50">
        <v>230792</v>
      </c>
      <c r="F13" s="50">
        <v>3188</v>
      </c>
      <c r="G13" s="50">
        <v>4833</v>
      </c>
      <c r="H13" s="50">
        <v>-1645</v>
      </c>
      <c r="I13" s="50">
        <v>15908</v>
      </c>
      <c r="J13" s="50">
        <v>5457</v>
      </c>
      <c r="K13" s="50">
        <v>10451</v>
      </c>
      <c r="L13" s="50">
        <v>15314</v>
      </c>
      <c r="M13" s="50">
        <v>5038</v>
      </c>
      <c r="N13" s="50">
        <v>10276</v>
      </c>
      <c r="O13" s="50">
        <v>594</v>
      </c>
      <c r="P13" s="158">
        <v>-1051</v>
      </c>
      <c r="Q13" s="27" t="s">
        <v>614</v>
      </c>
    </row>
    <row r="14" spans="1:17" ht="15.75" customHeight="1" x14ac:dyDescent="0.15">
      <c r="A14" s="46" t="s">
        <v>616</v>
      </c>
      <c r="B14" s="50">
        <v>190244</v>
      </c>
      <c r="C14" s="50">
        <v>426578</v>
      </c>
      <c r="D14" s="50">
        <v>197700</v>
      </c>
      <c r="E14" s="50">
        <v>228878</v>
      </c>
      <c r="F14" s="50">
        <v>3189</v>
      </c>
      <c r="G14" s="50">
        <v>5170</v>
      </c>
      <c r="H14" s="50">
        <v>-1981</v>
      </c>
      <c r="I14" s="50">
        <v>14919</v>
      </c>
      <c r="J14" s="50">
        <v>5054</v>
      </c>
      <c r="K14" s="50">
        <v>9865</v>
      </c>
      <c r="L14" s="50">
        <v>16375</v>
      </c>
      <c r="M14" s="50">
        <v>5124</v>
      </c>
      <c r="N14" s="50">
        <v>11251</v>
      </c>
      <c r="O14" s="50">
        <v>-1456</v>
      </c>
      <c r="P14" s="48">
        <v>-3437</v>
      </c>
      <c r="Q14" s="27" t="s">
        <v>617</v>
      </c>
    </row>
    <row r="15" spans="1:17" ht="15.75" customHeight="1" x14ac:dyDescent="0.15">
      <c r="A15" s="46" t="s">
        <v>702</v>
      </c>
      <c r="B15" s="55">
        <f>SUM(B26)</f>
        <v>188822</v>
      </c>
      <c r="C15" s="55">
        <f>SUM(C26)</f>
        <v>421612</v>
      </c>
      <c r="D15" s="55">
        <f>SUM(D26)</f>
        <v>194869</v>
      </c>
      <c r="E15" s="55">
        <f>SUM(E26)</f>
        <v>226743</v>
      </c>
      <c r="F15" s="50">
        <f>SUM(F17:F28)</f>
        <v>3140</v>
      </c>
      <c r="G15" s="50">
        <f t="shared" ref="G15:P15" si="0">SUM(G17:G28)</f>
        <v>5229</v>
      </c>
      <c r="H15" s="50">
        <f t="shared" si="0"/>
        <v>-2089</v>
      </c>
      <c r="I15" s="50">
        <f t="shared" si="0"/>
        <v>13613</v>
      </c>
      <c r="J15" s="50">
        <f t="shared" si="0"/>
        <v>5077</v>
      </c>
      <c r="K15" s="50">
        <f t="shared" si="0"/>
        <v>8536</v>
      </c>
      <c r="L15" s="50">
        <f t="shared" si="0"/>
        <v>16981</v>
      </c>
      <c r="M15" s="50">
        <f>SUM(M17:M28)</f>
        <v>4814</v>
      </c>
      <c r="N15" s="50">
        <f t="shared" si="0"/>
        <v>12167</v>
      </c>
      <c r="O15" s="50">
        <f t="shared" si="0"/>
        <v>-3368</v>
      </c>
      <c r="P15" s="48">
        <f t="shared" si="0"/>
        <v>-5457</v>
      </c>
      <c r="Q15" s="27" t="s">
        <v>703</v>
      </c>
    </row>
    <row r="16" spans="1:17" ht="7.5" customHeight="1" x14ac:dyDescent="0.15">
      <c r="A16" s="46"/>
      <c r="B16" s="55"/>
      <c r="C16" s="55"/>
      <c r="D16" s="55"/>
      <c r="E16" s="55"/>
      <c r="F16" s="50"/>
      <c r="G16" s="50"/>
      <c r="H16" s="50"/>
      <c r="I16" s="50"/>
      <c r="J16" s="48"/>
      <c r="K16" s="48"/>
      <c r="L16" s="48"/>
      <c r="M16" s="48"/>
      <c r="N16" s="48"/>
      <c r="O16" s="50"/>
      <c r="P16" s="48"/>
      <c r="Q16" s="27"/>
    </row>
    <row r="17" spans="1:17" ht="15.75" customHeight="1" x14ac:dyDescent="0.15">
      <c r="A17" s="46" t="s">
        <v>420</v>
      </c>
      <c r="B17" s="188">
        <v>190212</v>
      </c>
      <c r="C17" s="188">
        <v>426128</v>
      </c>
      <c r="D17" s="188">
        <v>197673</v>
      </c>
      <c r="E17" s="188">
        <v>228455</v>
      </c>
      <c r="F17" s="205">
        <v>268</v>
      </c>
      <c r="G17" s="205">
        <v>494</v>
      </c>
      <c r="H17" s="139">
        <f>SUM(F17-G17)</f>
        <v>-226</v>
      </c>
      <c r="I17" s="140">
        <f>J17+K17</f>
        <v>908</v>
      </c>
      <c r="J17" s="50">
        <v>261</v>
      </c>
      <c r="K17" s="187">
        <v>647</v>
      </c>
      <c r="L17" s="140">
        <f>M17+N17</f>
        <v>723</v>
      </c>
      <c r="M17" s="50">
        <v>228</v>
      </c>
      <c r="N17" s="186">
        <v>495</v>
      </c>
      <c r="O17" s="131">
        <f>SUM(I17-L17)</f>
        <v>185</v>
      </c>
      <c r="P17" s="140">
        <f>SUM(H17+O17)</f>
        <v>-41</v>
      </c>
      <c r="Q17" s="27" t="s">
        <v>278</v>
      </c>
    </row>
    <row r="18" spans="1:17" ht="15.75" customHeight="1" x14ac:dyDescent="0.15">
      <c r="A18" s="46" t="s">
        <v>421</v>
      </c>
      <c r="B18" s="188">
        <v>190296</v>
      </c>
      <c r="C18" s="188">
        <v>426087</v>
      </c>
      <c r="D18" s="188">
        <v>197724</v>
      </c>
      <c r="E18" s="188">
        <v>228363</v>
      </c>
      <c r="F18" s="205">
        <v>245</v>
      </c>
      <c r="G18" s="205">
        <v>397</v>
      </c>
      <c r="H18" s="139">
        <f>SUM(F18-G18)</f>
        <v>-152</v>
      </c>
      <c r="I18" s="140">
        <f>J18+K18</f>
        <v>757</v>
      </c>
      <c r="J18" s="50">
        <v>275</v>
      </c>
      <c r="K18" s="186">
        <v>482</v>
      </c>
      <c r="L18" s="140">
        <f t="shared" ref="L18:L28" si="1">M18+N18</f>
        <v>969</v>
      </c>
      <c r="M18" s="50">
        <v>307</v>
      </c>
      <c r="N18" s="186">
        <v>662</v>
      </c>
      <c r="O18" s="131">
        <f>SUM(I18-L18)</f>
        <v>-212</v>
      </c>
      <c r="P18" s="140">
        <f>SUM(H18+O18)</f>
        <v>-364</v>
      </c>
      <c r="Q18" s="27" t="s">
        <v>279</v>
      </c>
    </row>
    <row r="19" spans="1:17" ht="15.75" customHeight="1" x14ac:dyDescent="0.15">
      <c r="A19" s="46" t="s">
        <v>422</v>
      </c>
      <c r="B19" s="188">
        <v>190024</v>
      </c>
      <c r="C19" s="188">
        <v>425723</v>
      </c>
      <c r="D19" s="188">
        <v>197614</v>
      </c>
      <c r="E19" s="188">
        <v>228109</v>
      </c>
      <c r="F19" s="205">
        <v>251</v>
      </c>
      <c r="G19" s="205">
        <v>499</v>
      </c>
      <c r="H19" s="140">
        <f t="shared" ref="H19:H28" si="2">SUM(F19-G19)</f>
        <v>-248</v>
      </c>
      <c r="I19" s="140">
        <f t="shared" ref="I19:I28" si="3">J19+K19</f>
        <v>2925</v>
      </c>
      <c r="J19" s="55">
        <v>1324</v>
      </c>
      <c r="K19" s="186">
        <v>1601</v>
      </c>
      <c r="L19" s="140">
        <f t="shared" si="1"/>
        <v>4334</v>
      </c>
      <c r="M19" s="50">
        <v>1267</v>
      </c>
      <c r="N19" s="186">
        <v>3067</v>
      </c>
      <c r="O19" s="131">
        <f t="shared" ref="O19:O28" si="4">SUM(I19-L19)</f>
        <v>-1409</v>
      </c>
      <c r="P19" s="174">
        <f t="shared" ref="P19:P28" si="5">SUM(H19+O19)</f>
        <v>-1657</v>
      </c>
      <c r="Q19" s="27" t="s">
        <v>280</v>
      </c>
    </row>
    <row r="20" spans="1:17" ht="15.75" customHeight="1" x14ac:dyDescent="0.15">
      <c r="A20" s="46" t="s">
        <v>423</v>
      </c>
      <c r="B20" s="188">
        <v>189637</v>
      </c>
      <c r="C20" s="188">
        <v>424066</v>
      </c>
      <c r="D20" s="188">
        <v>196561</v>
      </c>
      <c r="E20" s="186">
        <v>227505</v>
      </c>
      <c r="F20" s="205">
        <v>207</v>
      </c>
      <c r="G20" s="205">
        <v>407</v>
      </c>
      <c r="H20" s="140">
        <f t="shared" si="2"/>
        <v>-200</v>
      </c>
      <c r="I20" s="140">
        <f t="shared" si="3"/>
        <v>2822</v>
      </c>
      <c r="J20" s="55">
        <v>1005</v>
      </c>
      <c r="K20" s="186">
        <v>1817</v>
      </c>
      <c r="L20" s="140">
        <f t="shared" si="1"/>
        <v>3044</v>
      </c>
      <c r="M20" s="50">
        <v>808</v>
      </c>
      <c r="N20" s="186">
        <v>2236</v>
      </c>
      <c r="O20" s="131">
        <f t="shared" si="4"/>
        <v>-222</v>
      </c>
      <c r="P20" s="174">
        <f t="shared" si="5"/>
        <v>-422</v>
      </c>
      <c r="Q20" s="27" t="s">
        <v>281</v>
      </c>
    </row>
    <row r="21" spans="1:17" ht="15.75" customHeight="1" x14ac:dyDescent="0.15">
      <c r="A21" s="46" t="s">
        <v>424</v>
      </c>
      <c r="B21" s="188">
        <v>189978</v>
      </c>
      <c r="C21" s="188">
        <v>423644</v>
      </c>
      <c r="D21" s="188">
        <v>196156</v>
      </c>
      <c r="E21" s="186">
        <v>227488</v>
      </c>
      <c r="F21" s="205">
        <v>290</v>
      </c>
      <c r="G21" s="205">
        <v>500</v>
      </c>
      <c r="H21" s="140">
        <f t="shared" si="2"/>
        <v>-210</v>
      </c>
      <c r="I21" s="140">
        <f t="shared" si="3"/>
        <v>894</v>
      </c>
      <c r="J21" s="50">
        <v>362</v>
      </c>
      <c r="K21" s="186">
        <v>532</v>
      </c>
      <c r="L21" s="140">
        <f t="shared" si="1"/>
        <v>1104</v>
      </c>
      <c r="M21" s="50">
        <v>282</v>
      </c>
      <c r="N21" s="186">
        <v>822</v>
      </c>
      <c r="O21" s="131">
        <f t="shared" si="4"/>
        <v>-210</v>
      </c>
      <c r="P21" s="174">
        <f t="shared" si="5"/>
        <v>-420</v>
      </c>
      <c r="Q21" s="27" t="s">
        <v>282</v>
      </c>
    </row>
    <row r="22" spans="1:17" ht="15.75" customHeight="1" x14ac:dyDescent="0.15">
      <c r="A22" s="46" t="s">
        <v>425</v>
      </c>
      <c r="B22" s="188">
        <v>189693</v>
      </c>
      <c r="C22" s="188">
        <v>423224</v>
      </c>
      <c r="D22" s="188">
        <v>195868</v>
      </c>
      <c r="E22" s="188">
        <v>227356</v>
      </c>
      <c r="F22" s="205">
        <v>251</v>
      </c>
      <c r="G22" s="205">
        <v>406</v>
      </c>
      <c r="H22" s="140">
        <f t="shared" si="2"/>
        <v>-155</v>
      </c>
      <c r="I22" s="140">
        <f t="shared" si="3"/>
        <v>702</v>
      </c>
      <c r="J22" s="50">
        <v>272</v>
      </c>
      <c r="K22" s="186">
        <v>430</v>
      </c>
      <c r="L22" s="140">
        <f t="shared" si="1"/>
        <v>869</v>
      </c>
      <c r="M22" s="50">
        <v>257</v>
      </c>
      <c r="N22" s="186">
        <v>612</v>
      </c>
      <c r="O22" s="131">
        <f t="shared" si="4"/>
        <v>-167</v>
      </c>
      <c r="P22" s="174">
        <f t="shared" si="5"/>
        <v>-322</v>
      </c>
      <c r="Q22" s="27" t="s">
        <v>283</v>
      </c>
    </row>
    <row r="23" spans="1:17" ht="15.75" customHeight="1" x14ac:dyDescent="0.15">
      <c r="A23" s="46" t="s">
        <v>426</v>
      </c>
      <c r="B23" s="188">
        <v>189608</v>
      </c>
      <c r="C23" s="188">
        <v>422902</v>
      </c>
      <c r="D23" s="188">
        <v>195674</v>
      </c>
      <c r="E23" s="188">
        <v>227228</v>
      </c>
      <c r="F23" s="205">
        <v>253</v>
      </c>
      <c r="G23" s="205">
        <v>393</v>
      </c>
      <c r="H23" s="140">
        <f t="shared" si="2"/>
        <v>-140</v>
      </c>
      <c r="I23" s="140">
        <f t="shared" si="3"/>
        <v>773</v>
      </c>
      <c r="J23" s="50">
        <v>247</v>
      </c>
      <c r="K23" s="186">
        <v>526</v>
      </c>
      <c r="L23" s="140">
        <f t="shared" si="1"/>
        <v>1030</v>
      </c>
      <c r="M23" s="50">
        <v>281</v>
      </c>
      <c r="N23" s="186">
        <v>749</v>
      </c>
      <c r="O23" s="131">
        <f t="shared" si="4"/>
        <v>-257</v>
      </c>
      <c r="P23" s="174">
        <f t="shared" si="5"/>
        <v>-397</v>
      </c>
      <c r="Q23" s="27" t="s">
        <v>284</v>
      </c>
    </row>
    <row r="24" spans="1:17" ht="15.75" customHeight="1" x14ac:dyDescent="0.15">
      <c r="A24" s="46" t="s">
        <v>427</v>
      </c>
      <c r="B24" s="188">
        <v>189399</v>
      </c>
      <c r="C24" s="188">
        <v>422505</v>
      </c>
      <c r="D24" s="188">
        <v>195448</v>
      </c>
      <c r="E24" s="188">
        <v>227057</v>
      </c>
      <c r="F24" s="205">
        <v>284</v>
      </c>
      <c r="G24" s="205">
        <v>400</v>
      </c>
      <c r="H24" s="140">
        <f t="shared" si="2"/>
        <v>-116</v>
      </c>
      <c r="I24" s="140">
        <f t="shared" si="3"/>
        <v>802</v>
      </c>
      <c r="J24" s="50">
        <v>327</v>
      </c>
      <c r="K24" s="186">
        <v>475</v>
      </c>
      <c r="L24" s="140">
        <f t="shared" si="1"/>
        <v>1181</v>
      </c>
      <c r="M24" s="50">
        <v>330</v>
      </c>
      <c r="N24" s="186">
        <v>851</v>
      </c>
      <c r="O24" s="131">
        <f t="shared" si="4"/>
        <v>-379</v>
      </c>
      <c r="P24" s="174">
        <f t="shared" si="5"/>
        <v>-495</v>
      </c>
      <c r="Q24" s="27" t="s">
        <v>285</v>
      </c>
    </row>
    <row r="25" spans="1:17" ht="15.75" customHeight="1" x14ac:dyDescent="0.15">
      <c r="A25" s="46" t="s">
        <v>428</v>
      </c>
      <c r="B25" s="188">
        <v>189040</v>
      </c>
      <c r="C25" s="188">
        <v>422010</v>
      </c>
      <c r="D25" s="188">
        <v>195220</v>
      </c>
      <c r="E25" s="188">
        <v>226790</v>
      </c>
      <c r="F25" s="205">
        <v>276</v>
      </c>
      <c r="G25" s="205">
        <v>372</v>
      </c>
      <c r="H25" s="140">
        <f t="shared" si="2"/>
        <v>-96</v>
      </c>
      <c r="I25" s="140">
        <f t="shared" si="3"/>
        <v>857</v>
      </c>
      <c r="J25" s="50">
        <v>219</v>
      </c>
      <c r="K25" s="186">
        <v>638</v>
      </c>
      <c r="L25" s="140">
        <f t="shared" si="1"/>
        <v>1159</v>
      </c>
      <c r="M25" s="50">
        <v>304</v>
      </c>
      <c r="N25" s="186">
        <v>855</v>
      </c>
      <c r="O25" s="131">
        <f t="shared" si="4"/>
        <v>-302</v>
      </c>
      <c r="P25" s="174">
        <f t="shared" si="5"/>
        <v>-398</v>
      </c>
      <c r="Q25" s="27" t="s">
        <v>286</v>
      </c>
    </row>
    <row r="26" spans="1:17" ht="15.75" customHeight="1" x14ac:dyDescent="0.15">
      <c r="A26" s="46" t="s">
        <v>429</v>
      </c>
      <c r="B26" s="188">
        <v>188822</v>
      </c>
      <c r="C26" s="188">
        <v>421612</v>
      </c>
      <c r="D26" s="188">
        <v>194869</v>
      </c>
      <c r="E26" s="188">
        <v>226743</v>
      </c>
      <c r="F26" s="205">
        <v>283</v>
      </c>
      <c r="G26" s="205">
        <v>428</v>
      </c>
      <c r="H26" s="140">
        <f t="shared" si="2"/>
        <v>-145</v>
      </c>
      <c r="I26" s="140">
        <f t="shared" si="3"/>
        <v>942</v>
      </c>
      <c r="J26" s="236">
        <v>318</v>
      </c>
      <c r="K26" s="205">
        <v>624</v>
      </c>
      <c r="L26" s="141">
        <f t="shared" si="1"/>
        <v>1042</v>
      </c>
      <c r="M26" s="236">
        <v>286</v>
      </c>
      <c r="N26" s="205">
        <v>756</v>
      </c>
      <c r="O26" s="131">
        <f t="shared" si="4"/>
        <v>-100</v>
      </c>
      <c r="P26" s="174">
        <f t="shared" si="5"/>
        <v>-245</v>
      </c>
      <c r="Q26" s="27" t="s">
        <v>287</v>
      </c>
    </row>
    <row r="27" spans="1:17" ht="15.75" customHeight="1" x14ac:dyDescent="0.15">
      <c r="A27" s="46" t="s">
        <v>430</v>
      </c>
      <c r="B27" s="188">
        <v>188721</v>
      </c>
      <c r="C27" s="188">
        <v>421367</v>
      </c>
      <c r="D27" s="188">
        <v>194680</v>
      </c>
      <c r="E27" s="188">
        <v>226687</v>
      </c>
      <c r="F27" s="205">
        <v>276</v>
      </c>
      <c r="G27" s="305">
        <v>493</v>
      </c>
      <c r="H27" s="140">
        <f t="shared" si="2"/>
        <v>-217</v>
      </c>
      <c r="I27" s="140">
        <f t="shared" si="3"/>
        <v>649</v>
      </c>
      <c r="J27" s="141">
        <v>241</v>
      </c>
      <c r="K27" s="141">
        <v>408</v>
      </c>
      <c r="L27" s="141">
        <f t="shared" si="1"/>
        <v>710</v>
      </c>
      <c r="M27" s="141">
        <v>212</v>
      </c>
      <c r="N27" s="141">
        <v>498</v>
      </c>
      <c r="O27" s="131">
        <f>SUM(I27-L27)</f>
        <v>-61</v>
      </c>
      <c r="P27" s="174">
        <f t="shared" si="5"/>
        <v>-278</v>
      </c>
      <c r="Q27" s="27" t="s">
        <v>288</v>
      </c>
    </row>
    <row r="28" spans="1:17" ht="15.75" customHeight="1" thickBot="1" x14ac:dyDescent="0.2">
      <c r="A28" s="46" t="s">
        <v>431</v>
      </c>
      <c r="B28" s="187">
        <v>188588</v>
      </c>
      <c r="C28" s="237">
        <v>421089</v>
      </c>
      <c r="D28" s="187">
        <v>194559</v>
      </c>
      <c r="E28" s="187">
        <v>226530</v>
      </c>
      <c r="F28" s="205">
        <v>256</v>
      </c>
      <c r="G28" s="306">
        <v>440</v>
      </c>
      <c r="H28" s="173">
        <f t="shared" si="2"/>
        <v>-184</v>
      </c>
      <c r="I28" s="140">
        <f t="shared" si="3"/>
        <v>582</v>
      </c>
      <c r="J28" s="296">
        <v>226</v>
      </c>
      <c r="K28" s="296">
        <v>356</v>
      </c>
      <c r="L28" s="296">
        <f t="shared" si="1"/>
        <v>816</v>
      </c>
      <c r="M28" s="296">
        <v>252</v>
      </c>
      <c r="N28" s="296">
        <v>564</v>
      </c>
      <c r="O28" s="297">
        <f t="shared" si="4"/>
        <v>-234</v>
      </c>
      <c r="P28" s="298">
        <f t="shared" si="5"/>
        <v>-418</v>
      </c>
      <c r="Q28" s="90" t="s">
        <v>289</v>
      </c>
    </row>
    <row r="29" spans="1:17" ht="14.25" customHeight="1" x14ac:dyDescent="0.15">
      <c r="A29" s="220" t="s">
        <v>740</v>
      </c>
      <c r="B29" s="220"/>
      <c r="C29" s="229"/>
      <c r="D29" s="220"/>
      <c r="E29" s="220"/>
      <c r="F29" s="220"/>
      <c r="G29" s="220"/>
      <c r="H29" s="220"/>
      <c r="I29" s="220" t="s">
        <v>681</v>
      </c>
      <c r="J29" s="89"/>
    </row>
    <row r="30" spans="1:17" x14ac:dyDescent="0.15">
      <c r="I30" s="50"/>
    </row>
    <row r="31" spans="1:17" x14ac:dyDescent="0.15">
      <c r="I31" s="50"/>
    </row>
  </sheetData>
  <mergeCells count="19">
    <mergeCell ref="A7:A10"/>
    <mergeCell ref="A1:H1"/>
    <mergeCell ref="A5:H5"/>
    <mergeCell ref="I5:Q5"/>
    <mergeCell ref="I1:Q1"/>
    <mergeCell ref="Q7:Q10"/>
    <mergeCell ref="P7:P8"/>
    <mergeCell ref="P9:P10"/>
    <mergeCell ref="L8:N9"/>
    <mergeCell ref="B7:B10"/>
    <mergeCell ref="C7:C10"/>
    <mergeCell ref="I8:K9"/>
    <mergeCell ref="G8:G10"/>
    <mergeCell ref="H8:H10"/>
    <mergeCell ref="F7:H7"/>
    <mergeCell ref="D7:D10"/>
    <mergeCell ref="E7:E10"/>
    <mergeCell ref="I7:O7"/>
    <mergeCell ref="F8:F10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25"/>
  <sheetViews>
    <sheetView showGridLines="0" zoomScale="115" zoomScaleNormal="115" workbookViewId="0">
      <selection sqref="A1:S1"/>
    </sheetView>
  </sheetViews>
  <sheetFormatPr defaultRowHeight="13.5" x14ac:dyDescent="0.15"/>
  <cols>
    <col min="1" max="1" width="8.125" style="223" customWidth="1"/>
    <col min="2" max="2" width="5.625" style="223" customWidth="1"/>
    <col min="3" max="18" width="4.875" style="223" customWidth="1"/>
    <col min="19" max="19" width="4.875" style="1" customWidth="1"/>
    <col min="20" max="20" width="8.125" style="277" customWidth="1"/>
    <col min="21" max="21" width="5.625" style="277" customWidth="1"/>
    <col min="22" max="37" width="4.875" style="277" customWidth="1"/>
    <col min="38" max="38" width="4.875" style="1" customWidth="1"/>
    <col min="39" max="16384" width="9" style="1"/>
  </cols>
  <sheetData>
    <row r="1" spans="1:38" ht="14.25" customHeight="1" x14ac:dyDescent="0.15">
      <c r="A1" s="542" t="s">
        <v>696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26" t="s">
        <v>697</v>
      </c>
      <c r="U1" s="526"/>
      <c r="V1" s="526"/>
      <c r="W1" s="526"/>
      <c r="X1" s="526"/>
      <c r="Y1" s="526"/>
      <c r="Z1" s="526"/>
      <c r="AA1" s="526"/>
      <c r="AB1" s="526"/>
      <c r="AC1" s="526"/>
      <c r="AD1" s="526"/>
      <c r="AE1" s="526"/>
      <c r="AF1" s="526"/>
      <c r="AG1" s="526"/>
      <c r="AH1" s="526"/>
      <c r="AI1" s="526"/>
      <c r="AJ1" s="526"/>
      <c r="AK1" s="526"/>
    </row>
    <row r="2" spans="1:38" ht="12" customHeight="1" x14ac:dyDescent="0.15">
      <c r="A2" s="547" t="s">
        <v>1171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547" t="s">
        <v>1172</v>
      </c>
      <c r="U2" s="547"/>
      <c r="V2" s="547"/>
      <c r="W2" s="547"/>
      <c r="X2" s="547"/>
      <c r="Y2" s="547"/>
      <c r="Z2" s="547"/>
      <c r="AA2" s="547"/>
      <c r="AB2" s="547"/>
      <c r="AC2" s="547"/>
      <c r="AD2" s="547"/>
      <c r="AE2" s="547"/>
      <c r="AF2" s="547"/>
      <c r="AG2" s="547"/>
      <c r="AH2" s="547"/>
      <c r="AI2" s="547"/>
      <c r="AJ2" s="547"/>
      <c r="AK2" s="547"/>
      <c r="AL2" s="547"/>
    </row>
    <row r="3" spans="1:38" s="223" customFormat="1" ht="14.25" customHeight="1" thickBot="1" x14ac:dyDescent="0.2">
      <c r="A3" s="286"/>
      <c r="B3" s="28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286"/>
      <c r="S3" s="275" t="s">
        <v>679</v>
      </c>
      <c r="T3" s="286"/>
      <c r="U3" s="286"/>
      <c r="V3" s="546"/>
      <c r="W3" s="546"/>
      <c r="X3" s="546"/>
      <c r="Y3" s="546"/>
      <c r="Z3" s="546"/>
      <c r="AA3" s="546"/>
      <c r="AB3" s="546"/>
      <c r="AC3" s="546"/>
      <c r="AD3" s="546"/>
      <c r="AE3" s="546"/>
      <c r="AF3" s="546"/>
      <c r="AG3" s="546"/>
      <c r="AH3" s="546"/>
      <c r="AI3" s="546"/>
      <c r="AJ3" s="546"/>
      <c r="AK3" s="286"/>
      <c r="AL3" s="275" t="s">
        <v>680</v>
      </c>
    </row>
    <row r="4" spans="1:38" ht="19.5" customHeight="1" x14ac:dyDescent="0.15">
      <c r="A4" s="509" t="s">
        <v>450</v>
      </c>
      <c r="B4" s="225" t="s">
        <v>312</v>
      </c>
      <c r="C4" s="221" t="s">
        <v>314</v>
      </c>
      <c r="D4" s="225" t="s">
        <v>317</v>
      </c>
      <c r="E4" s="225" t="s">
        <v>319</v>
      </c>
      <c r="F4" s="225" t="s">
        <v>321</v>
      </c>
      <c r="G4" s="225" t="s">
        <v>323</v>
      </c>
      <c r="H4" s="225" t="s">
        <v>325</v>
      </c>
      <c r="I4" s="230" t="s">
        <v>337</v>
      </c>
      <c r="J4" s="225" t="s">
        <v>335</v>
      </c>
      <c r="K4" s="225" t="s">
        <v>1</v>
      </c>
      <c r="L4" s="230" t="s">
        <v>327</v>
      </c>
      <c r="M4" s="230" t="s">
        <v>239</v>
      </c>
      <c r="N4" s="225" t="s">
        <v>334</v>
      </c>
      <c r="O4" s="225" t="s">
        <v>327</v>
      </c>
      <c r="P4" s="225" t="s">
        <v>332</v>
      </c>
      <c r="Q4" s="225" t="s">
        <v>333</v>
      </c>
      <c r="R4" s="221" t="s">
        <v>334</v>
      </c>
      <c r="S4" s="235" t="s">
        <v>589</v>
      </c>
      <c r="T4" s="509" t="s">
        <v>450</v>
      </c>
      <c r="U4" s="279" t="s">
        <v>312</v>
      </c>
      <c r="V4" s="279" t="s">
        <v>314</v>
      </c>
      <c r="W4" s="279" t="s">
        <v>317</v>
      </c>
      <c r="X4" s="279" t="s">
        <v>319</v>
      </c>
      <c r="Y4" s="279" t="s">
        <v>321</v>
      </c>
      <c r="Z4" s="279" t="s">
        <v>323</v>
      </c>
      <c r="AA4" s="279" t="s">
        <v>325</v>
      </c>
      <c r="AB4" s="287" t="s">
        <v>337</v>
      </c>
      <c r="AC4" s="284" t="s">
        <v>335</v>
      </c>
      <c r="AD4" s="279" t="s">
        <v>1</v>
      </c>
      <c r="AE4" s="284" t="s">
        <v>327</v>
      </c>
      <c r="AF4" s="279" t="s">
        <v>239</v>
      </c>
      <c r="AG4" s="279" t="s">
        <v>334</v>
      </c>
      <c r="AH4" s="279" t="s">
        <v>327</v>
      </c>
      <c r="AI4" s="279" t="s">
        <v>332</v>
      </c>
      <c r="AJ4" s="279" t="s">
        <v>333</v>
      </c>
      <c r="AK4" s="274" t="s">
        <v>334</v>
      </c>
      <c r="AL4" s="281" t="s">
        <v>589</v>
      </c>
    </row>
    <row r="5" spans="1:38" ht="19.5" customHeight="1" x14ac:dyDescent="0.15">
      <c r="A5" s="545"/>
      <c r="B5" s="225"/>
      <c r="C5" s="225" t="s">
        <v>315</v>
      </c>
      <c r="D5" s="225"/>
      <c r="E5" s="225"/>
      <c r="F5" s="225"/>
      <c r="G5" s="225"/>
      <c r="H5" s="225"/>
      <c r="I5" s="230"/>
      <c r="J5" s="225"/>
      <c r="K5" s="225"/>
      <c r="L5" s="230"/>
      <c r="M5" s="230"/>
      <c r="N5" s="225" t="s">
        <v>317</v>
      </c>
      <c r="O5" s="225" t="s">
        <v>329</v>
      </c>
      <c r="P5" s="225" t="s">
        <v>329</v>
      </c>
      <c r="Q5" s="225" t="s">
        <v>325</v>
      </c>
      <c r="R5" s="230" t="s">
        <v>325</v>
      </c>
      <c r="S5" s="232"/>
      <c r="T5" s="509"/>
      <c r="U5" s="279"/>
      <c r="V5" s="279" t="s">
        <v>315</v>
      </c>
      <c r="W5" s="279"/>
      <c r="X5" s="279"/>
      <c r="Y5" s="279"/>
      <c r="Z5" s="279"/>
      <c r="AA5" s="279"/>
      <c r="AB5" s="287"/>
      <c r="AC5" s="284"/>
      <c r="AD5" s="279"/>
      <c r="AE5" s="284"/>
      <c r="AF5" s="279"/>
      <c r="AG5" s="279" t="s">
        <v>317</v>
      </c>
      <c r="AH5" s="279" t="s">
        <v>329</v>
      </c>
      <c r="AI5" s="279" t="s">
        <v>328</v>
      </c>
      <c r="AJ5" s="279" t="s">
        <v>325</v>
      </c>
      <c r="AK5" s="284" t="s">
        <v>325</v>
      </c>
      <c r="AL5" s="276"/>
    </row>
    <row r="6" spans="1:38" ht="19.5" customHeight="1" x14ac:dyDescent="0.15">
      <c r="A6" s="464"/>
      <c r="B6" s="224" t="s">
        <v>313</v>
      </c>
      <c r="C6" s="224" t="s">
        <v>316</v>
      </c>
      <c r="D6" s="224" t="s">
        <v>318</v>
      </c>
      <c r="E6" s="224" t="s">
        <v>320</v>
      </c>
      <c r="F6" s="224" t="s">
        <v>322</v>
      </c>
      <c r="G6" s="224" t="s">
        <v>324</v>
      </c>
      <c r="H6" s="224" t="s">
        <v>326</v>
      </c>
      <c r="I6" s="228" t="s">
        <v>168</v>
      </c>
      <c r="J6" s="224" t="s">
        <v>336</v>
      </c>
      <c r="K6" s="224" t="s">
        <v>317</v>
      </c>
      <c r="L6" s="228" t="s">
        <v>241</v>
      </c>
      <c r="M6" s="228" t="s">
        <v>240</v>
      </c>
      <c r="N6" s="224" t="s">
        <v>318</v>
      </c>
      <c r="O6" s="224" t="s">
        <v>331</v>
      </c>
      <c r="P6" s="224" t="s">
        <v>331</v>
      </c>
      <c r="Q6" s="224" t="s">
        <v>326</v>
      </c>
      <c r="R6" s="228" t="s">
        <v>326</v>
      </c>
      <c r="S6" s="226" t="s">
        <v>590</v>
      </c>
      <c r="T6" s="473"/>
      <c r="U6" s="278" t="s">
        <v>313</v>
      </c>
      <c r="V6" s="278" t="s">
        <v>316</v>
      </c>
      <c r="W6" s="278" t="s">
        <v>318</v>
      </c>
      <c r="X6" s="278" t="s">
        <v>320</v>
      </c>
      <c r="Y6" s="278" t="s">
        <v>322</v>
      </c>
      <c r="Z6" s="278" t="s">
        <v>324</v>
      </c>
      <c r="AA6" s="278" t="s">
        <v>326</v>
      </c>
      <c r="AB6" s="280" t="s">
        <v>168</v>
      </c>
      <c r="AC6" s="283" t="s">
        <v>336</v>
      </c>
      <c r="AD6" s="278" t="s">
        <v>317</v>
      </c>
      <c r="AE6" s="283" t="s">
        <v>241</v>
      </c>
      <c r="AF6" s="278" t="s">
        <v>240</v>
      </c>
      <c r="AG6" s="278" t="s">
        <v>318</v>
      </c>
      <c r="AH6" s="278" t="s">
        <v>331</v>
      </c>
      <c r="AI6" s="278" t="s">
        <v>330</v>
      </c>
      <c r="AJ6" s="278" t="s">
        <v>326</v>
      </c>
      <c r="AK6" s="283" t="s">
        <v>326</v>
      </c>
      <c r="AL6" s="282" t="s">
        <v>590</v>
      </c>
    </row>
    <row r="7" spans="1:38" ht="15.75" customHeight="1" x14ac:dyDescent="0.15">
      <c r="A7" s="46" t="s">
        <v>705</v>
      </c>
      <c r="B7" s="190">
        <v>5561</v>
      </c>
      <c r="C7" s="190">
        <v>955</v>
      </c>
      <c r="D7" s="190">
        <v>193</v>
      </c>
      <c r="E7" s="190">
        <v>836</v>
      </c>
      <c r="F7" s="190">
        <v>441</v>
      </c>
      <c r="G7" s="190">
        <v>113</v>
      </c>
      <c r="H7" s="190">
        <v>49</v>
      </c>
      <c r="I7" s="190">
        <v>170</v>
      </c>
      <c r="J7" s="190">
        <v>82</v>
      </c>
      <c r="K7" s="190">
        <v>298</v>
      </c>
      <c r="L7" s="190">
        <v>260</v>
      </c>
      <c r="M7" s="190">
        <v>190</v>
      </c>
      <c r="N7" s="190">
        <v>137</v>
      </c>
      <c r="O7" s="190">
        <v>1517</v>
      </c>
      <c r="P7" s="190">
        <v>83</v>
      </c>
      <c r="Q7" s="190">
        <v>38</v>
      </c>
      <c r="R7" s="190">
        <v>199</v>
      </c>
      <c r="S7" s="231" t="s">
        <v>572</v>
      </c>
      <c r="T7" s="46" t="s">
        <v>705</v>
      </c>
      <c r="U7" s="190">
        <v>4977</v>
      </c>
      <c r="V7" s="190">
        <v>883</v>
      </c>
      <c r="W7" s="190">
        <v>175</v>
      </c>
      <c r="X7" s="190">
        <v>883</v>
      </c>
      <c r="Y7" s="190">
        <v>494</v>
      </c>
      <c r="Z7" s="190">
        <v>104</v>
      </c>
      <c r="AA7" s="190">
        <v>34</v>
      </c>
      <c r="AB7" s="190">
        <v>109</v>
      </c>
      <c r="AC7" s="190">
        <v>68</v>
      </c>
      <c r="AD7" s="190">
        <v>226</v>
      </c>
      <c r="AE7" s="190">
        <v>176</v>
      </c>
      <c r="AF7" s="190">
        <v>124</v>
      </c>
      <c r="AG7" s="190">
        <v>106</v>
      </c>
      <c r="AH7" s="190">
        <v>1361</v>
      </c>
      <c r="AI7" s="190">
        <v>77</v>
      </c>
      <c r="AJ7" s="190">
        <v>43</v>
      </c>
      <c r="AK7" s="190">
        <v>114</v>
      </c>
      <c r="AL7" s="285" t="s">
        <v>572</v>
      </c>
    </row>
    <row r="8" spans="1:38" ht="15.75" customHeight="1" x14ac:dyDescent="0.15">
      <c r="A8" s="46" t="s">
        <v>588</v>
      </c>
      <c r="B8" s="190">
        <v>5471</v>
      </c>
      <c r="C8" s="190">
        <v>879</v>
      </c>
      <c r="D8" s="190">
        <v>166</v>
      </c>
      <c r="E8" s="190">
        <v>788</v>
      </c>
      <c r="F8" s="190">
        <v>399</v>
      </c>
      <c r="G8" s="190">
        <v>100</v>
      </c>
      <c r="H8" s="190">
        <v>33</v>
      </c>
      <c r="I8" s="190">
        <v>156</v>
      </c>
      <c r="J8" s="190">
        <v>86</v>
      </c>
      <c r="K8" s="190">
        <v>369</v>
      </c>
      <c r="L8" s="190">
        <v>213</v>
      </c>
      <c r="M8" s="190">
        <v>178</v>
      </c>
      <c r="N8" s="190">
        <v>139</v>
      </c>
      <c r="O8" s="190">
        <v>1640</v>
      </c>
      <c r="P8" s="190">
        <v>100</v>
      </c>
      <c r="Q8" s="190">
        <v>43</v>
      </c>
      <c r="R8" s="190">
        <v>178</v>
      </c>
      <c r="S8" s="231">
        <v>4</v>
      </c>
      <c r="T8" s="46" t="s">
        <v>588</v>
      </c>
      <c r="U8" s="190">
        <v>5215</v>
      </c>
      <c r="V8" s="190">
        <v>903</v>
      </c>
      <c r="W8" s="190">
        <v>149</v>
      </c>
      <c r="X8" s="190">
        <v>944</v>
      </c>
      <c r="Y8" s="190">
        <v>566</v>
      </c>
      <c r="Z8" s="190">
        <v>77</v>
      </c>
      <c r="AA8" s="190">
        <v>55</v>
      </c>
      <c r="AB8" s="190">
        <v>114</v>
      </c>
      <c r="AC8" s="190">
        <v>70</v>
      </c>
      <c r="AD8" s="190">
        <v>246</v>
      </c>
      <c r="AE8" s="190">
        <v>173</v>
      </c>
      <c r="AF8" s="190">
        <v>139</v>
      </c>
      <c r="AG8" s="190">
        <v>102</v>
      </c>
      <c r="AH8" s="190">
        <v>1481</v>
      </c>
      <c r="AI8" s="190">
        <v>71</v>
      </c>
      <c r="AJ8" s="190">
        <v>27</v>
      </c>
      <c r="AK8" s="190">
        <v>94</v>
      </c>
      <c r="AL8" s="285">
        <v>4</v>
      </c>
    </row>
    <row r="9" spans="1:38" ht="15.75" customHeight="1" x14ac:dyDescent="0.15">
      <c r="A9" s="46" t="s">
        <v>613</v>
      </c>
      <c r="B9" s="190">
        <v>5457</v>
      </c>
      <c r="C9" s="190">
        <v>911</v>
      </c>
      <c r="D9" s="190">
        <v>173</v>
      </c>
      <c r="E9" s="190">
        <v>837</v>
      </c>
      <c r="F9" s="190">
        <v>456</v>
      </c>
      <c r="G9" s="190">
        <v>99</v>
      </c>
      <c r="H9" s="190">
        <v>43</v>
      </c>
      <c r="I9" s="190">
        <v>132</v>
      </c>
      <c r="J9" s="190">
        <v>97</v>
      </c>
      <c r="K9" s="190">
        <v>342</v>
      </c>
      <c r="L9" s="190">
        <v>248</v>
      </c>
      <c r="M9" s="190">
        <v>244</v>
      </c>
      <c r="N9" s="190">
        <v>122</v>
      </c>
      <c r="O9" s="190">
        <v>1420</v>
      </c>
      <c r="P9" s="190">
        <v>85</v>
      </c>
      <c r="Q9" s="190">
        <v>48</v>
      </c>
      <c r="R9" s="190">
        <v>192</v>
      </c>
      <c r="S9" s="231">
        <v>8</v>
      </c>
      <c r="T9" s="46" t="s">
        <v>613</v>
      </c>
      <c r="U9" s="190">
        <v>5038</v>
      </c>
      <c r="V9" s="190">
        <v>820</v>
      </c>
      <c r="W9" s="190">
        <v>196</v>
      </c>
      <c r="X9" s="190">
        <v>914</v>
      </c>
      <c r="Y9" s="190">
        <v>561</v>
      </c>
      <c r="Z9" s="190">
        <v>65</v>
      </c>
      <c r="AA9" s="190">
        <v>44</v>
      </c>
      <c r="AB9" s="190">
        <v>105</v>
      </c>
      <c r="AC9" s="190">
        <v>77</v>
      </c>
      <c r="AD9" s="190">
        <v>236</v>
      </c>
      <c r="AE9" s="190">
        <v>192</v>
      </c>
      <c r="AF9" s="190">
        <v>123</v>
      </c>
      <c r="AG9" s="190">
        <v>93</v>
      </c>
      <c r="AH9" s="190">
        <v>1402</v>
      </c>
      <c r="AI9" s="190">
        <v>71</v>
      </c>
      <c r="AJ9" s="190">
        <v>33</v>
      </c>
      <c r="AK9" s="190">
        <v>98</v>
      </c>
      <c r="AL9" s="285">
        <v>8</v>
      </c>
    </row>
    <row r="10" spans="1:38" ht="15.75" customHeight="1" x14ac:dyDescent="0.15">
      <c r="A10" s="46" t="s">
        <v>704</v>
      </c>
      <c r="B10" s="190">
        <v>5054</v>
      </c>
      <c r="C10" s="190">
        <v>875</v>
      </c>
      <c r="D10" s="190">
        <v>217</v>
      </c>
      <c r="E10" s="190">
        <v>850</v>
      </c>
      <c r="F10" s="190">
        <v>427</v>
      </c>
      <c r="G10" s="190">
        <v>84</v>
      </c>
      <c r="H10" s="190">
        <v>48</v>
      </c>
      <c r="I10" s="190">
        <v>154</v>
      </c>
      <c r="J10" s="190">
        <v>91</v>
      </c>
      <c r="K10" s="190">
        <v>303</v>
      </c>
      <c r="L10" s="190">
        <v>197</v>
      </c>
      <c r="M10" s="190">
        <v>147</v>
      </c>
      <c r="N10" s="190">
        <v>132</v>
      </c>
      <c r="O10" s="190">
        <v>1259</v>
      </c>
      <c r="P10" s="190">
        <v>72</v>
      </c>
      <c r="Q10" s="190">
        <v>36</v>
      </c>
      <c r="R10" s="190">
        <v>158</v>
      </c>
      <c r="S10" s="231">
        <v>4</v>
      </c>
      <c r="T10" s="46" t="s">
        <v>704</v>
      </c>
      <c r="U10" s="190">
        <v>5124</v>
      </c>
      <c r="V10" s="190">
        <v>919</v>
      </c>
      <c r="W10" s="190">
        <v>144</v>
      </c>
      <c r="X10" s="190">
        <v>878</v>
      </c>
      <c r="Y10" s="190">
        <v>546</v>
      </c>
      <c r="Z10" s="190">
        <v>67</v>
      </c>
      <c r="AA10" s="190">
        <v>43</v>
      </c>
      <c r="AB10" s="190">
        <v>118</v>
      </c>
      <c r="AC10" s="190">
        <v>76</v>
      </c>
      <c r="AD10" s="190">
        <v>225</v>
      </c>
      <c r="AE10" s="190">
        <v>177</v>
      </c>
      <c r="AF10" s="190">
        <v>109</v>
      </c>
      <c r="AG10" s="190">
        <v>106</v>
      </c>
      <c r="AH10" s="190">
        <v>1479</v>
      </c>
      <c r="AI10" s="190">
        <v>74</v>
      </c>
      <c r="AJ10" s="190">
        <v>39</v>
      </c>
      <c r="AK10" s="190">
        <v>120</v>
      </c>
      <c r="AL10" s="285">
        <v>4</v>
      </c>
    </row>
    <row r="11" spans="1:38" ht="15.75" customHeight="1" x14ac:dyDescent="0.15">
      <c r="A11" s="46" t="s">
        <v>706</v>
      </c>
      <c r="B11" s="189">
        <f>SUM(C11:S11)</f>
        <v>5077</v>
      </c>
      <c r="C11" s="189">
        <f>SUM(C13:C24)</f>
        <v>910</v>
      </c>
      <c r="D11" s="189">
        <f t="shared" ref="D11:S11" si="0">SUM(D13:D24)</f>
        <v>185</v>
      </c>
      <c r="E11" s="189">
        <f t="shared" si="0"/>
        <v>803</v>
      </c>
      <c r="F11" s="189">
        <f t="shared" si="0"/>
        <v>425</v>
      </c>
      <c r="G11" s="189">
        <f t="shared" si="0"/>
        <v>89</v>
      </c>
      <c r="H11" s="189">
        <f t="shared" si="0"/>
        <v>46</v>
      </c>
      <c r="I11" s="189">
        <f t="shared" si="0"/>
        <v>147</v>
      </c>
      <c r="J11" s="189">
        <f t="shared" si="0"/>
        <v>83</v>
      </c>
      <c r="K11" s="189">
        <f t="shared" si="0"/>
        <v>275</v>
      </c>
      <c r="L11" s="189">
        <f t="shared" si="0"/>
        <v>185</v>
      </c>
      <c r="M11" s="189">
        <f t="shared" si="0"/>
        <v>142</v>
      </c>
      <c r="N11" s="189">
        <f t="shared" si="0"/>
        <v>108</v>
      </c>
      <c r="O11" s="189">
        <f t="shared" si="0"/>
        <v>1383</v>
      </c>
      <c r="P11" s="189">
        <f t="shared" si="0"/>
        <v>90</v>
      </c>
      <c r="Q11" s="189">
        <f t="shared" si="0"/>
        <v>34</v>
      </c>
      <c r="R11" s="189">
        <f t="shared" si="0"/>
        <v>169</v>
      </c>
      <c r="S11" s="189">
        <f t="shared" si="0"/>
        <v>3</v>
      </c>
      <c r="T11" s="46" t="s">
        <v>706</v>
      </c>
      <c r="U11" s="192">
        <f>SUM(V11:AL11)</f>
        <v>4814</v>
      </c>
      <c r="V11" s="192">
        <f>SUM(V13:V24)</f>
        <v>772</v>
      </c>
      <c r="W11" s="192">
        <f t="shared" ref="W11:AL11" si="1">SUM(W13:W24)</f>
        <v>142</v>
      </c>
      <c r="X11" s="192">
        <f t="shared" si="1"/>
        <v>864</v>
      </c>
      <c r="Y11" s="192">
        <f t="shared" si="1"/>
        <v>556</v>
      </c>
      <c r="Z11" s="192">
        <f t="shared" si="1"/>
        <v>74</v>
      </c>
      <c r="AA11" s="192">
        <f t="shared" si="1"/>
        <v>42</v>
      </c>
      <c r="AB11" s="192">
        <f t="shared" si="1"/>
        <v>156</v>
      </c>
      <c r="AC11" s="192">
        <f t="shared" si="1"/>
        <v>84</v>
      </c>
      <c r="AD11" s="192">
        <f t="shared" si="1"/>
        <v>267</v>
      </c>
      <c r="AE11" s="192">
        <f t="shared" si="1"/>
        <v>145</v>
      </c>
      <c r="AF11" s="192">
        <f t="shared" si="1"/>
        <v>115</v>
      </c>
      <c r="AG11" s="192">
        <f t="shared" si="1"/>
        <v>92</v>
      </c>
      <c r="AH11" s="192">
        <f t="shared" si="1"/>
        <v>1268</v>
      </c>
      <c r="AI11" s="192">
        <f t="shared" si="1"/>
        <v>74</v>
      </c>
      <c r="AJ11" s="192">
        <f t="shared" si="1"/>
        <v>40</v>
      </c>
      <c r="AK11" s="192">
        <f t="shared" si="1"/>
        <v>120</v>
      </c>
      <c r="AL11" s="192">
        <f t="shared" si="1"/>
        <v>3</v>
      </c>
    </row>
    <row r="12" spans="1:38" ht="7.5" customHeight="1" x14ac:dyDescent="0.15">
      <c r="A12" s="234"/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79"/>
      <c r="T12" s="260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</row>
    <row r="13" spans="1:38" ht="15.75" customHeight="1" x14ac:dyDescent="0.15">
      <c r="A13" s="46" t="s">
        <v>420</v>
      </c>
      <c r="B13" s="190">
        <f>SUM(C13:S13)</f>
        <v>261</v>
      </c>
      <c r="C13" s="190">
        <v>28</v>
      </c>
      <c r="D13" s="190">
        <v>7</v>
      </c>
      <c r="E13" s="190">
        <v>53</v>
      </c>
      <c r="F13" s="190">
        <v>20</v>
      </c>
      <c r="G13" s="190">
        <v>1</v>
      </c>
      <c r="H13" s="190">
        <v>3</v>
      </c>
      <c r="I13" s="190">
        <v>2</v>
      </c>
      <c r="J13" s="190">
        <v>1</v>
      </c>
      <c r="K13" s="190">
        <v>5</v>
      </c>
      <c r="L13" s="190">
        <v>8</v>
      </c>
      <c r="M13" s="190">
        <v>4</v>
      </c>
      <c r="N13" s="190">
        <v>7</v>
      </c>
      <c r="O13" s="190">
        <v>109</v>
      </c>
      <c r="P13" s="190" t="s">
        <v>739</v>
      </c>
      <c r="Q13" s="190">
        <v>5</v>
      </c>
      <c r="R13" s="190">
        <v>8</v>
      </c>
      <c r="S13" s="285" t="s">
        <v>739</v>
      </c>
      <c r="T13" s="46" t="s">
        <v>420</v>
      </c>
      <c r="U13" s="190">
        <f t="shared" ref="U13:U24" si="2">SUM(V13:AL13)</f>
        <v>228</v>
      </c>
      <c r="V13" s="190">
        <v>26</v>
      </c>
      <c r="W13" s="190">
        <v>5</v>
      </c>
      <c r="X13" s="190">
        <v>54</v>
      </c>
      <c r="Y13" s="190">
        <v>11</v>
      </c>
      <c r="Z13" s="190" t="s">
        <v>739</v>
      </c>
      <c r="AA13" s="190" t="s">
        <v>739</v>
      </c>
      <c r="AB13" s="190">
        <v>2</v>
      </c>
      <c r="AC13" s="190">
        <v>1</v>
      </c>
      <c r="AD13" s="190">
        <v>5</v>
      </c>
      <c r="AE13" s="190">
        <v>6</v>
      </c>
      <c r="AF13" s="190">
        <v>7</v>
      </c>
      <c r="AG13" s="190">
        <v>4</v>
      </c>
      <c r="AH13" s="190">
        <v>87</v>
      </c>
      <c r="AI13" s="190">
        <v>6</v>
      </c>
      <c r="AJ13" s="208">
        <v>1</v>
      </c>
      <c r="AK13" s="190">
        <v>13</v>
      </c>
      <c r="AL13" s="285" t="s">
        <v>739</v>
      </c>
    </row>
    <row r="14" spans="1:38" ht="15.75" customHeight="1" x14ac:dyDescent="0.15">
      <c r="A14" s="46" t="s">
        <v>421</v>
      </c>
      <c r="B14" s="190">
        <f t="shared" ref="B14:B24" si="3">SUM(C14:S14)</f>
        <v>275</v>
      </c>
      <c r="C14" s="190">
        <v>37</v>
      </c>
      <c r="D14" s="190">
        <v>5</v>
      </c>
      <c r="E14" s="190">
        <v>55</v>
      </c>
      <c r="F14" s="190">
        <v>21</v>
      </c>
      <c r="G14" s="190" t="s">
        <v>743</v>
      </c>
      <c r="H14" s="190">
        <v>1</v>
      </c>
      <c r="I14" s="190" t="s">
        <v>744</v>
      </c>
      <c r="J14" s="190" t="s">
        <v>744</v>
      </c>
      <c r="K14" s="190">
        <v>7</v>
      </c>
      <c r="L14" s="190">
        <v>19</v>
      </c>
      <c r="M14" s="190">
        <v>7</v>
      </c>
      <c r="N14" s="190">
        <v>5</v>
      </c>
      <c r="O14" s="190">
        <v>105</v>
      </c>
      <c r="P14" s="190">
        <v>6</v>
      </c>
      <c r="Q14" s="190" t="s">
        <v>744</v>
      </c>
      <c r="R14" s="190">
        <v>7</v>
      </c>
      <c r="S14" s="285" t="s">
        <v>744</v>
      </c>
      <c r="T14" s="46" t="s">
        <v>421</v>
      </c>
      <c r="U14" s="190">
        <f t="shared" si="2"/>
        <v>307</v>
      </c>
      <c r="V14" s="190">
        <v>53</v>
      </c>
      <c r="W14" s="190">
        <v>8</v>
      </c>
      <c r="X14" s="190">
        <v>58</v>
      </c>
      <c r="Y14" s="190">
        <v>38</v>
      </c>
      <c r="Z14" s="190">
        <v>3</v>
      </c>
      <c r="AA14" s="190">
        <v>3</v>
      </c>
      <c r="AB14" s="190" t="s">
        <v>744</v>
      </c>
      <c r="AC14" s="190">
        <v>1</v>
      </c>
      <c r="AD14" s="190">
        <v>12</v>
      </c>
      <c r="AE14" s="190">
        <v>10</v>
      </c>
      <c r="AF14" s="190">
        <v>6</v>
      </c>
      <c r="AG14" s="190">
        <v>5</v>
      </c>
      <c r="AH14" s="190">
        <v>101</v>
      </c>
      <c r="AI14" s="190">
        <v>4</v>
      </c>
      <c r="AJ14" s="208">
        <v>1</v>
      </c>
      <c r="AK14" s="190">
        <v>4</v>
      </c>
      <c r="AL14" s="285" t="s">
        <v>744</v>
      </c>
    </row>
    <row r="15" spans="1:38" ht="15.75" customHeight="1" x14ac:dyDescent="0.15">
      <c r="A15" s="46" t="s">
        <v>422</v>
      </c>
      <c r="B15" s="190">
        <f t="shared" si="3"/>
        <v>1324</v>
      </c>
      <c r="C15" s="190">
        <v>315</v>
      </c>
      <c r="D15" s="190">
        <v>51</v>
      </c>
      <c r="E15" s="190">
        <v>153</v>
      </c>
      <c r="F15" s="190">
        <v>94</v>
      </c>
      <c r="G15" s="190">
        <v>45</v>
      </c>
      <c r="H15" s="190">
        <v>25</v>
      </c>
      <c r="I15" s="190">
        <v>83</v>
      </c>
      <c r="J15" s="190">
        <v>42</v>
      </c>
      <c r="K15" s="190">
        <v>92</v>
      </c>
      <c r="L15" s="190">
        <v>39</v>
      </c>
      <c r="M15" s="190">
        <v>35</v>
      </c>
      <c r="N15" s="190">
        <v>24</v>
      </c>
      <c r="O15" s="190">
        <v>202</v>
      </c>
      <c r="P15" s="190">
        <v>33</v>
      </c>
      <c r="Q15" s="190">
        <v>9</v>
      </c>
      <c r="R15" s="190">
        <v>82</v>
      </c>
      <c r="S15" s="285" t="s">
        <v>744</v>
      </c>
      <c r="T15" s="46" t="s">
        <v>422</v>
      </c>
      <c r="U15" s="190">
        <f t="shared" si="2"/>
        <v>1267</v>
      </c>
      <c r="V15" s="190">
        <v>288</v>
      </c>
      <c r="W15" s="190">
        <v>45</v>
      </c>
      <c r="X15" s="190">
        <v>152</v>
      </c>
      <c r="Y15" s="190">
        <v>157</v>
      </c>
      <c r="Z15" s="190">
        <v>30</v>
      </c>
      <c r="AA15" s="190">
        <v>14</v>
      </c>
      <c r="AB15" s="190">
        <v>72</v>
      </c>
      <c r="AC15" s="190">
        <v>41</v>
      </c>
      <c r="AD15" s="190">
        <v>96</v>
      </c>
      <c r="AE15" s="190">
        <v>32</v>
      </c>
      <c r="AF15" s="190">
        <v>28</v>
      </c>
      <c r="AG15" s="190">
        <v>42</v>
      </c>
      <c r="AH15" s="190">
        <v>186</v>
      </c>
      <c r="AI15" s="190">
        <v>32</v>
      </c>
      <c r="AJ15" s="190">
        <v>15</v>
      </c>
      <c r="AK15" s="190">
        <v>37</v>
      </c>
      <c r="AL15" s="285" t="s">
        <v>744</v>
      </c>
    </row>
    <row r="16" spans="1:38" ht="15.75" customHeight="1" x14ac:dyDescent="0.15">
      <c r="A16" s="46" t="s">
        <v>423</v>
      </c>
      <c r="B16" s="190">
        <f t="shared" si="3"/>
        <v>1005</v>
      </c>
      <c r="C16" s="190">
        <v>251</v>
      </c>
      <c r="D16" s="190">
        <v>68</v>
      </c>
      <c r="E16" s="190">
        <v>139</v>
      </c>
      <c r="F16" s="190">
        <v>82</v>
      </c>
      <c r="G16" s="190">
        <v>19</v>
      </c>
      <c r="H16" s="190">
        <v>9</v>
      </c>
      <c r="I16" s="190">
        <v>43</v>
      </c>
      <c r="J16" s="190">
        <v>17</v>
      </c>
      <c r="K16" s="190">
        <v>95</v>
      </c>
      <c r="L16" s="190">
        <v>32</v>
      </c>
      <c r="M16" s="190">
        <v>35</v>
      </c>
      <c r="N16" s="190">
        <v>23</v>
      </c>
      <c r="O16" s="190">
        <v>136</v>
      </c>
      <c r="P16" s="190">
        <v>17</v>
      </c>
      <c r="Q16" s="190">
        <v>10</v>
      </c>
      <c r="R16" s="190">
        <v>29</v>
      </c>
      <c r="S16" s="285" t="s">
        <v>744</v>
      </c>
      <c r="T16" s="46" t="s">
        <v>423</v>
      </c>
      <c r="U16" s="190">
        <f t="shared" si="2"/>
        <v>808</v>
      </c>
      <c r="V16" s="190">
        <v>156</v>
      </c>
      <c r="W16" s="190">
        <v>40</v>
      </c>
      <c r="X16" s="190">
        <v>106</v>
      </c>
      <c r="Y16" s="190">
        <v>97</v>
      </c>
      <c r="Z16" s="190">
        <v>19</v>
      </c>
      <c r="AA16" s="190">
        <v>11</v>
      </c>
      <c r="AB16" s="190">
        <v>54</v>
      </c>
      <c r="AC16" s="190">
        <v>32</v>
      </c>
      <c r="AD16" s="190">
        <v>60</v>
      </c>
      <c r="AE16" s="190">
        <v>34</v>
      </c>
      <c r="AF16" s="190">
        <v>20</v>
      </c>
      <c r="AG16" s="190">
        <v>11</v>
      </c>
      <c r="AH16" s="190">
        <v>125</v>
      </c>
      <c r="AI16" s="190">
        <v>8</v>
      </c>
      <c r="AJ16" s="190">
        <v>6</v>
      </c>
      <c r="AK16" s="190">
        <v>29</v>
      </c>
      <c r="AL16" s="285" t="s">
        <v>744</v>
      </c>
    </row>
    <row r="17" spans="1:38" ht="15.75" customHeight="1" x14ac:dyDescent="0.15">
      <c r="A17" s="46" t="s">
        <v>424</v>
      </c>
      <c r="B17" s="190">
        <f t="shared" si="3"/>
        <v>362</v>
      </c>
      <c r="C17" s="190">
        <v>39</v>
      </c>
      <c r="D17" s="190">
        <v>4</v>
      </c>
      <c r="E17" s="190">
        <v>68</v>
      </c>
      <c r="F17" s="190">
        <v>41</v>
      </c>
      <c r="G17" s="190">
        <v>5</v>
      </c>
      <c r="H17" s="190" t="s">
        <v>744</v>
      </c>
      <c r="I17" s="190">
        <v>2</v>
      </c>
      <c r="J17" s="190">
        <v>1</v>
      </c>
      <c r="K17" s="190">
        <v>7</v>
      </c>
      <c r="L17" s="190">
        <v>19</v>
      </c>
      <c r="M17" s="190">
        <v>18</v>
      </c>
      <c r="N17" s="190">
        <v>6</v>
      </c>
      <c r="O17" s="190">
        <v>136</v>
      </c>
      <c r="P17" s="190">
        <v>5</v>
      </c>
      <c r="Q17" s="190">
        <v>2</v>
      </c>
      <c r="R17" s="190">
        <v>8</v>
      </c>
      <c r="S17" s="285">
        <v>1</v>
      </c>
      <c r="T17" s="46" t="s">
        <v>424</v>
      </c>
      <c r="U17" s="190">
        <f t="shared" si="2"/>
        <v>282</v>
      </c>
      <c r="V17" s="190">
        <v>29</v>
      </c>
      <c r="W17" s="190">
        <v>7</v>
      </c>
      <c r="X17" s="190">
        <v>80</v>
      </c>
      <c r="Y17" s="190">
        <v>38</v>
      </c>
      <c r="Z17" s="190" t="s">
        <v>744</v>
      </c>
      <c r="AA17" s="190">
        <v>1</v>
      </c>
      <c r="AB17" s="190">
        <v>3</v>
      </c>
      <c r="AC17" s="190">
        <v>1</v>
      </c>
      <c r="AD17" s="190">
        <v>7</v>
      </c>
      <c r="AE17" s="190">
        <v>8</v>
      </c>
      <c r="AF17" s="190">
        <v>3</v>
      </c>
      <c r="AG17" s="190">
        <v>4</v>
      </c>
      <c r="AH17" s="190">
        <v>93</v>
      </c>
      <c r="AI17" s="190">
        <v>2</v>
      </c>
      <c r="AJ17" s="190">
        <v>1</v>
      </c>
      <c r="AK17" s="190">
        <v>4</v>
      </c>
      <c r="AL17" s="285">
        <v>1</v>
      </c>
    </row>
    <row r="18" spans="1:38" ht="15.75" customHeight="1" x14ac:dyDescent="0.15">
      <c r="A18" s="46" t="s">
        <v>425</v>
      </c>
      <c r="B18" s="190">
        <f t="shared" si="3"/>
        <v>272</v>
      </c>
      <c r="C18" s="190">
        <v>30</v>
      </c>
      <c r="D18" s="190">
        <v>6</v>
      </c>
      <c r="E18" s="190">
        <v>46</v>
      </c>
      <c r="F18" s="190">
        <v>25</v>
      </c>
      <c r="G18" s="190">
        <v>3</v>
      </c>
      <c r="H18" s="190">
        <v>4</v>
      </c>
      <c r="I18" s="190" t="s">
        <v>744</v>
      </c>
      <c r="J18" s="190">
        <v>5</v>
      </c>
      <c r="K18" s="190">
        <v>7</v>
      </c>
      <c r="L18" s="190">
        <v>17</v>
      </c>
      <c r="M18" s="190">
        <v>10</v>
      </c>
      <c r="N18" s="190">
        <v>4</v>
      </c>
      <c r="O18" s="190">
        <v>101</v>
      </c>
      <c r="P18" s="190">
        <v>8</v>
      </c>
      <c r="Q18" s="190">
        <v>2</v>
      </c>
      <c r="R18" s="190">
        <v>4</v>
      </c>
      <c r="S18" s="285" t="s">
        <v>744</v>
      </c>
      <c r="T18" s="46" t="s">
        <v>425</v>
      </c>
      <c r="U18" s="206">
        <f t="shared" si="2"/>
        <v>257</v>
      </c>
      <c r="V18" s="206">
        <v>25</v>
      </c>
      <c r="W18" s="206">
        <v>6</v>
      </c>
      <c r="X18" s="206">
        <v>60</v>
      </c>
      <c r="Y18" s="206">
        <v>29</v>
      </c>
      <c r="Z18" s="206">
        <v>1</v>
      </c>
      <c r="AA18" s="206">
        <v>1</v>
      </c>
      <c r="AB18" s="206">
        <v>2</v>
      </c>
      <c r="AC18" s="206">
        <v>2</v>
      </c>
      <c r="AD18" s="206">
        <v>8</v>
      </c>
      <c r="AE18" s="206">
        <v>8</v>
      </c>
      <c r="AF18" s="206">
        <v>3</v>
      </c>
      <c r="AG18" s="206">
        <v>2</v>
      </c>
      <c r="AH18" s="206">
        <v>98</v>
      </c>
      <c r="AI18" s="206">
        <v>8</v>
      </c>
      <c r="AJ18" s="206">
        <v>4</v>
      </c>
      <c r="AK18" s="206" t="s">
        <v>744</v>
      </c>
      <c r="AL18" s="207" t="s">
        <v>744</v>
      </c>
    </row>
    <row r="19" spans="1:38" s="52" customFormat="1" ht="15.75" customHeight="1" x14ac:dyDescent="0.15">
      <c r="A19" s="238" t="s">
        <v>426</v>
      </c>
      <c r="B19" s="239">
        <f t="shared" si="3"/>
        <v>247</v>
      </c>
      <c r="C19" s="239">
        <v>31</v>
      </c>
      <c r="D19" s="239">
        <v>7</v>
      </c>
      <c r="E19" s="239">
        <v>44</v>
      </c>
      <c r="F19" s="239">
        <v>16</v>
      </c>
      <c r="G19" s="239">
        <v>9</v>
      </c>
      <c r="H19" s="239" t="s">
        <v>744</v>
      </c>
      <c r="I19" s="239">
        <v>2</v>
      </c>
      <c r="J19" s="239">
        <v>3</v>
      </c>
      <c r="K19" s="239">
        <v>9</v>
      </c>
      <c r="L19" s="239">
        <v>13</v>
      </c>
      <c r="M19" s="239">
        <v>8</v>
      </c>
      <c r="N19" s="239">
        <v>6</v>
      </c>
      <c r="O19" s="239">
        <v>84</v>
      </c>
      <c r="P19" s="239">
        <v>9</v>
      </c>
      <c r="Q19" s="239" t="s">
        <v>744</v>
      </c>
      <c r="R19" s="239">
        <v>6</v>
      </c>
      <c r="S19" s="240" t="s">
        <v>744</v>
      </c>
      <c r="T19" s="238" t="s">
        <v>426</v>
      </c>
      <c r="U19" s="242">
        <f t="shared" si="2"/>
        <v>281</v>
      </c>
      <c r="V19" s="242">
        <v>33</v>
      </c>
      <c r="W19" s="242">
        <v>5</v>
      </c>
      <c r="X19" s="242">
        <v>63</v>
      </c>
      <c r="Y19" s="242">
        <v>21</v>
      </c>
      <c r="Z19" s="242">
        <v>4</v>
      </c>
      <c r="AA19" s="242" t="s">
        <v>744</v>
      </c>
      <c r="AB19" s="242">
        <v>7</v>
      </c>
      <c r="AC19" s="242">
        <v>2</v>
      </c>
      <c r="AD19" s="242">
        <v>12</v>
      </c>
      <c r="AE19" s="242">
        <v>13</v>
      </c>
      <c r="AF19" s="242">
        <v>4</v>
      </c>
      <c r="AG19" s="242">
        <v>1</v>
      </c>
      <c r="AH19" s="242">
        <v>106</v>
      </c>
      <c r="AI19" s="242">
        <v>2</v>
      </c>
      <c r="AJ19" s="242">
        <v>5</v>
      </c>
      <c r="AK19" s="242">
        <v>3</v>
      </c>
      <c r="AL19" s="242" t="s">
        <v>744</v>
      </c>
    </row>
    <row r="20" spans="1:38" s="52" customFormat="1" ht="15.75" customHeight="1" x14ac:dyDescent="0.15">
      <c r="A20" s="238" t="s">
        <v>427</v>
      </c>
      <c r="B20" s="239">
        <f t="shared" si="3"/>
        <v>327</v>
      </c>
      <c r="C20" s="239">
        <v>49</v>
      </c>
      <c r="D20" s="239">
        <v>9</v>
      </c>
      <c r="E20" s="239">
        <v>66</v>
      </c>
      <c r="F20" s="239">
        <v>28</v>
      </c>
      <c r="G20" s="239">
        <v>2</v>
      </c>
      <c r="H20" s="239">
        <v>1</v>
      </c>
      <c r="I20" s="239">
        <v>7</v>
      </c>
      <c r="J20" s="239" t="s">
        <v>744</v>
      </c>
      <c r="K20" s="239">
        <v>16</v>
      </c>
      <c r="L20" s="239">
        <v>7</v>
      </c>
      <c r="M20" s="239">
        <v>6</v>
      </c>
      <c r="N20" s="239">
        <v>5</v>
      </c>
      <c r="O20" s="239">
        <v>117</v>
      </c>
      <c r="P20" s="239">
        <v>5</v>
      </c>
      <c r="Q20" s="239" t="s">
        <v>744</v>
      </c>
      <c r="R20" s="239">
        <v>9</v>
      </c>
      <c r="S20" s="241" t="s">
        <v>744</v>
      </c>
      <c r="T20" s="238" t="s">
        <v>427</v>
      </c>
      <c r="U20" s="242">
        <f t="shared" si="2"/>
        <v>330</v>
      </c>
      <c r="V20" s="242">
        <v>35</v>
      </c>
      <c r="W20" s="242">
        <v>9</v>
      </c>
      <c r="X20" s="242">
        <v>66</v>
      </c>
      <c r="Y20" s="242">
        <v>30</v>
      </c>
      <c r="Z20" s="242">
        <v>9</v>
      </c>
      <c r="AA20" s="242">
        <v>2</v>
      </c>
      <c r="AB20" s="242">
        <v>8</v>
      </c>
      <c r="AC20" s="242">
        <v>1</v>
      </c>
      <c r="AD20" s="242">
        <v>30</v>
      </c>
      <c r="AE20" s="242">
        <v>9</v>
      </c>
      <c r="AF20" s="242">
        <v>11</v>
      </c>
      <c r="AG20" s="242">
        <v>7</v>
      </c>
      <c r="AH20" s="242">
        <v>103</v>
      </c>
      <c r="AI20" s="242">
        <v>4</v>
      </c>
      <c r="AJ20" s="242" t="s">
        <v>744</v>
      </c>
      <c r="AK20" s="242">
        <v>6</v>
      </c>
      <c r="AL20" s="242" t="s">
        <v>744</v>
      </c>
    </row>
    <row r="21" spans="1:38" s="52" customFormat="1" ht="15.75" customHeight="1" x14ac:dyDescent="0.15">
      <c r="A21" s="238" t="s">
        <v>428</v>
      </c>
      <c r="B21" s="239">
        <f t="shared" si="3"/>
        <v>219</v>
      </c>
      <c r="C21" s="239">
        <v>28</v>
      </c>
      <c r="D21" s="239">
        <v>9</v>
      </c>
      <c r="E21" s="239">
        <v>45</v>
      </c>
      <c r="F21" s="239">
        <v>27</v>
      </c>
      <c r="G21" s="239">
        <v>2</v>
      </c>
      <c r="H21" s="239">
        <v>1</v>
      </c>
      <c r="I21" s="239" t="s">
        <v>745</v>
      </c>
      <c r="J21" s="239">
        <v>5</v>
      </c>
      <c r="K21" s="239">
        <v>8</v>
      </c>
      <c r="L21" s="239">
        <v>6</v>
      </c>
      <c r="M21" s="239">
        <v>4</v>
      </c>
      <c r="N21" s="239">
        <v>7</v>
      </c>
      <c r="O21" s="239">
        <v>70</v>
      </c>
      <c r="P21" s="239">
        <v>3</v>
      </c>
      <c r="Q21" s="239">
        <v>1</v>
      </c>
      <c r="R21" s="239">
        <v>3</v>
      </c>
      <c r="S21" s="241" t="s">
        <v>745</v>
      </c>
      <c r="T21" s="238" t="s">
        <v>428</v>
      </c>
      <c r="U21" s="242">
        <f t="shared" si="2"/>
        <v>304</v>
      </c>
      <c r="V21" s="242">
        <v>45</v>
      </c>
      <c r="W21" s="242">
        <v>4</v>
      </c>
      <c r="X21" s="242">
        <v>73</v>
      </c>
      <c r="Y21" s="242">
        <v>37</v>
      </c>
      <c r="Z21" s="242">
        <v>3</v>
      </c>
      <c r="AA21" s="242">
        <v>9</v>
      </c>
      <c r="AB21" s="242">
        <v>1</v>
      </c>
      <c r="AC21" s="242">
        <v>1</v>
      </c>
      <c r="AD21" s="242">
        <v>10</v>
      </c>
      <c r="AE21" s="242">
        <v>6</v>
      </c>
      <c r="AF21" s="242">
        <v>12</v>
      </c>
      <c r="AG21" s="242">
        <v>5</v>
      </c>
      <c r="AH21" s="242">
        <v>91</v>
      </c>
      <c r="AI21" s="242">
        <v>3</v>
      </c>
      <c r="AJ21" s="242" t="s">
        <v>745</v>
      </c>
      <c r="AK21" s="242">
        <v>4</v>
      </c>
      <c r="AL21" s="242" t="s">
        <v>745</v>
      </c>
    </row>
    <row r="22" spans="1:38" s="52" customFormat="1" ht="15.75" customHeight="1" x14ac:dyDescent="0.15">
      <c r="A22" s="46" t="s">
        <v>429</v>
      </c>
      <c r="B22" s="289">
        <f t="shared" si="3"/>
        <v>318</v>
      </c>
      <c r="C22" s="290">
        <v>62</v>
      </c>
      <c r="D22" s="290">
        <v>10</v>
      </c>
      <c r="E22" s="290">
        <v>52</v>
      </c>
      <c r="F22" s="290">
        <v>26</v>
      </c>
      <c r="G22" s="290" t="s">
        <v>747</v>
      </c>
      <c r="H22" s="290" t="s">
        <v>747</v>
      </c>
      <c r="I22" s="289">
        <v>5</v>
      </c>
      <c r="J22" s="290">
        <v>5</v>
      </c>
      <c r="K22" s="290">
        <v>12</v>
      </c>
      <c r="L22" s="290">
        <v>8</v>
      </c>
      <c r="M22" s="290">
        <v>11</v>
      </c>
      <c r="N22" s="290">
        <v>5</v>
      </c>
      <c r="O22" s="290">
        <v>116</v>
      </c>
      <c r="P22" s="290">
        <v>1</v>
      </c>
      <c r="Q22" s="290">
        <v>2</v>
      </c>
      <c r="R22" s="290">
        <v>3</v>
      </c>
      <c r="S22" s="241" t="s">
        <v>747</v>
      </c>
      <c r="T22" s="46" t="s">
        <v>429</v>
      </c>
      <c r="U22" s="295">
        <f t="shared" si="2"/>
        <v>286</v>
      </c>
      <c r="V22" s="295">
        <v>43</v>
      </c>
      <c r="W22" s="295">
        <v>6</v>
      </c>
      <c r="X22" s="295">
        <v>49</v>
      </c>
      <c r="Y22" s="295">
        <v>29</v>
      </c>
      <c r="Z22" s="295">
        <v>3</v>
      </c>
      <c r="AA22" s="295">
        <v>1</v>
      </c>
      <c r="AB22" s="295">
        <v>6</v>
      </c>
      <c r="AC22" s="295" t="s">
        <v>747</v>
      </c>
      <c r="AD22" s="295">
        <v>17</v>
      </c>
      <c r="AE22" s="295">
        <v>5</v>
      </c>
      <c r="AF22" s="295">
        <v>5</v>
      </c>
      <c r="AG22" s="295">
        <v>6</v>
      </c>
      <c r="AH22" s="295">
        <v>100</v>
      </c>
      <c r="AI22" s="295">
        <v>2</v>
      </c>
      <c r="AJ22" s="295">
        <v>2</v>
      </c>
      <c r="AK22" s="295">
        <v>12</v>
      </c>
      <c r="AL22" s="295" t="s">
        <v>747</v>
      </c>
    </row>
    <row r="23" spans="1:38" s="52" customFormat="1" ht="15.75" customHeight="1" x14ac:dyDescent="0.15">
      <c r="A23" s="46" t="s">
        <v>430</v>
      </c>
      <c r="B23" s="289">
        <f t="shared" si="3"/>
        <v>241</v>
      </c>
      <c r="C23" s="290">
        <v>27</v>
      </c>
      <c r="D23" s="290">
        <v>5</v>
      </c>
      <c r="E23" s="290">
        <v>43</v>
      </c>
      <c r="F23" s="290">
        <v>15</v>
      </c>
      <c r="G23" s="290">
        <v>2</v>
      </c>
      <c r="H23" s="290">
        <v>2</v>
      </c>
      <c r="I23" s="289" t="s">
        <v>1145</v>
      </c>
      <c r="J23" s="290" t="s">
        <v>1145</v>
      </c>
      <c r="K23" s="290">
        <v>11</v>
      </c>
      <c r="L23" s="290">
        <v>4</v>
      </c>
      <c r="M23" s="290">
        <v>2</v>
      </c>
      <c r="N23" s="290">
        <v>9</v>
      </c>
      <c r="O23" s="290">
        <v>113</v>
      </c>
      <c r="P23" s="290">
        <v>1</v>
      </c>
      <c r="Q23" s="241">
        <v>1</v>
      </c>
      <c r="R23" s="290">
        <v>5</v>
      </c>
      <c r="S23" s="241">
        <v>1</v>
      </c>
      <c r="T23" s="46" t="s">
        <v>430</v>
      </c>
      <c r="U23" s="242">
        <f t="shared" si="2"/>
        <v>212</v>
      </c>
      <c r="V23" s="242">
        <v>19</v>
      </c>
      <c r="W23" s="242">
        <v>2</v>
      </c>
      <c r="X23" s="242">
        <v>53</v>
      </c>
      <c r="Y23" s="242">
        <v>31</v>
      </c>
      <c r="Z23" s="242">
        <v>1</v>
      </c>
      <c r="AA23" s="242" t="s">
        <v>1145</v>
      </c>
      <c r="AB23" s="242" t="s">
        <v>1145</v>
      </c>
      <c r="AC23" s="242" t="s">
        <v>1145</v>
      </c>
      <c r="AD23" s="242">
        <v>4</v>
      </c>
      <c r="AE23" s="242">
        <v>2</v>
      </c>
      <c r="AF23" s="242">
        <v>3</v>
      </c>
      <c r="AG23" s="242">
        <v>5</v>
      </c>
      <c r="AH23" s="242">
        <v>84</v>
      </c>
      <c r="AI23" s="242">
        <v>2</v>
      </c>
      <c r="AJ23" s="242">
        <v>3</v>
      </c>
      <c r="AK23" s="242">
        <v>2</v>
      </c>
      <c r="AL23" s="242">
        <v>1</v>
      </c>
    </row>
    <row r="24" spans="1:38" s="52" customFormat="1" ht="15.75" customHeight="1" thickBot="1" x14ac:dyDescent="0.2">
      <c r="A24" s="46" t="s">
        <v>431</v>
      </c>
      <c r="B24" s="291">
        <f t="shared" si="3"/>
        <v>226</v>
      </c>
      <c r="C24" s="292">
        <v>13</v>
      </c>
      <c r="D24" s="292">
        <v>4</v>
      </c>
      <c r="E24" s="292">
        <v>39</v>
      </c>
      <c r="F24" s="292">
        <v>30</v>
      </c>
      <c r="G24" s="292">
        <v>1</v>
      </c>
      <c r="H24" s="292" t="s">
        <v>1161</v>
      </c>
      <c r="I24" s="293">
        <v>3</v>
      </c>
      <c r="J24" s="292">
        <v>4</v>
      </c>
      <c r="K24" s="292">
        <v>6</v>
      </c>
      <c r="L24" s="292">
        <v>13</v>
      </c>
      <c r="M24" s="292">
        <v>2</v>
      </c>
      <c r="N24" s="292">
        <v>7</v>
      </c>
      <c r="O24" s="292">
        <v>94</v>
      </c>
      <c r="P24" s="292">
        <v>2</v>
      </c>
      <c r="Q24" s="292">
        <v>2</v>
      </c>
      <c r="R24" s="292">
        <v>5</v>
      </c>
      <c r="S24" s="273">
        <v>1</v>
      </c>
      <c r="T24" s="51" t="s">
        <v>431</v>
      </c>
      <c r="U24" s="242">
        <f t="shared" si="2"/>
        <v>252</v>
      </c>
      <c r="V24" s="242">
        <v>20</v>
      </c>
      <c r="W24" s="242">
        <v>5</v>
      </c>
      <c r="X24" s="242">
        <v>50</v>
      </c>
      <c r="Y24" s="242">
        <v>38</v>
      </c>
      <c r="Z24" s="242">
        <v>1</v>
      </c>
      <c r="AA24" s="242" t="s">
        <v>1161</v>
      </c>
      <c r="AB24" s="242">
        <v>1</v>
      </c>
      <c r="AC24" s="242">
        <v>2</v>
      </c>
      <c r="AD24" s="242">
        <v>6</v>
      </c>
      <c r="AE24" s="242">
        <v>12</v>
      </c>
      <c r="AF24" s="242">
        <v>13</v>
      </c>
      <c r="AG24" s="242" t="s">
        <v>1161</v>
      </c>
      <c r="AH24" s="242">
        <v>94</v>
      </c>
      <c r="AI24" s="242">
        <v>1</v>
      </c>
      <c r="AJ24" s="242">
        <v>2</v>
      </c>
      <c r="AK24" s="242">
        <v>6</v>
      </c>
      <c r="AL24" s="242">
        <v>1</v>
      </c>
    </row>
    <row r="25" spans="1:38" ht="14.25" customHeight="1" x14ac:dyDescent="0.15">
      <c r="A25" s="98" t="s">
        <v>741</v>
      </c>
      <c r="B25" s="288"/>
      <c r="C25" s="285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T25" s="98" t="s">
        <v>742</v>
      </c>
      <c r="U25" s="202"/>
      <c r="V25" s="98"/>
      <c r="W25" s="294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202"/>
    </row>
  </sheetData>
  <mergeCells count="8">
    <mergeCell ref="A4:A6"/>
    <mergeCell ref="A1:S1"/>
    <mergeCell ref="C3:Q3"/>
    <mergeCell ref="T1:AK1"/>
    <mergeCell ref="V3:AJ3"/>
    <mergeCell ref="T4:T6"/>
    <mergeCell ref="A2:S2"/>
    <mergeCell ref="T2:AL2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0"/>
  <sheetViews>
    <sheetView showGridLines="0" zoomScale="115" zoomScaleNormal="115" workbookViewId="0">
      <pane xSplit="3" ySplit="8" topLeftCell="D9" activePane="bottomRight" state="frozen"/>
      <selection sqref="A1:S25"/>
      <selection pane="topRight" sqref="A1:S25"/>
      <selection pane="bottomLeft" sqref="A1:S25"/>
      <selection pane="bottomRight" sqref="A1:T1"/>
    </sheetView>
  </sheetViews>
  <sheetFormatPr defaultRowHeight="13.5" x14ac:dyDescent="0.15"/>
  <cols>
    <col min="1" max="1" width="2.5" style="248" customWidth="1"/>
    <col min="2" max="2" width="5" style="248" customWidth="1"/>
    <col min="3" max="3" width="0.125" style="248" customWidth="1"/>
    <col min="4" max="8" width="5.625" style="248" customWidth="1"/>
    <col min="9" max="20" width="4.875" style="248" customWidth="1"/>
    <col min="21" max="21" width="2.5" style="248" customWidth="1"/>
    <col min="22" max="22" width="5" style="248" customWidth="1"/>
    <col min="23" max="23" width="0.125" style="248" customWidth="1"/>
    <col min="24" max="28" width="5.625" style="248" customWidth="1"/>
    <col min="29" max="40" width="4.875" style="248" customWidth="1"/>
    <col min="41" max="16384" width="9" style="1"/>
  </cols>
  <sheetData>
    <row r="1" spans="1:40" ht="17.25" x14ac:dyDescent="0.15">
      <c r="A1" s="552" t="s">
        <v>689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43" t="s">
        <v>691</v>
      </c>
      <c r="V1" s="543"/>
      <c r="W1" s="543"/>
      <c r="X1" s="543"/>
      <c r="Y1" s="543"/>
      <c r="Z1" s="543"/>
      <c r="AA1" s="543"/>
      <c r="AB1" s="543"/>
      <c r="AC1" s="543"/>
      <c r="AD1" s="543"/>
      <c r="AE1" s="543"/>
      <c r="AF1" s="543"/>
      <c r="AG1" s="543"/>
      <c r="AH1" s="543"/>
      <c r="AI1" s="543"/>
      <c r="AJ1" s="543"/>
      <c r="AK1" s="543"/>
      <c r="AL1" s="543"/>
      <c r="AM1" s="543"/>
      <c r="AN1" s="543"/>
    </row>
    <row r="2" spans="1:40" ht="7.5" customHeight="1" x14ac:dyDescent="0.15"/>
    <row r="3" spans="1:40" ht="13.5" customHeight="1" x14ac:dyDescent="0.15">
      <c r="A3" s="542" t="s">
        <v>698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2"/>
      <c r="U3" s="526" t="s">
        <v>699</v>
      </c>
      <c r="V3" s="526"/>
      <c r="W3" s="526"/>
      <c r="X3" s="526"/>
      <c r="Y3" s="526"/>
      <c r="Z3" s="526"/>
      <c r="AA3" s="526"/>
      <c r="AB3" s="526"/>
      <c r="AC3" s="526"/>
      <c r="AD3" s="526"/>
      <c r="AE3" s="526"/>
      <c r="AF3" s="526"/>
      <c r="AG3" s="526"/>
      <c r="AH3" s="526"/>
      <c r="AI3" s="526"/>
      <c r="AJ3" s="526"/>
      <c r="AK3" s="526"/>
      <c r="AL3" s="526"/>
      <c r="AM3" s="526"/>
      <c r="AN3" s="526"/>
    </row>
    <row r="4" spans="1:40" ht="7.5" customHeight="1" x14ac:dyDescent="0.15"/>
    <row r="5" spans="1:40" ht="13.5" customHeight="1" x14ac:dyDescent="0.15">
      <c r="A5" s="542" t="s">
        <v>340</v>
      </c>
      <c r="B5" s="542"/>
      <c r="C5" s="542"/>
      <c r="D5" s="542"/>
      <c r="E5" s="542"/>
      <c r="F5" s="542"/>
      <c r="G5" s="542"/>
      <c r="H5" s="542"/>
      <c r="I5" s="542"/>
      <c r="J5" s="542"/>
      <c r="K5" s="469" t="s">
        <v>341</v>
      </c>
      <c r="L5" s="469"/>
      <c r="M5" s="469"/>
      <c r="N5" s="469"/>
      <c r="O5" s="469"/>
      <c r="P5" s="469"/>
      <c r="Q5" s="469"/>
      <c r="R5" s="469"/>
      <c r="S5" s="469"/>
      <c r="T5" s="469"/>
      <c r="U5" s="542" t="s">
        <v>340</v>
      </c>
      <c r="V5" s="542"/>
      <c r="W5" s="542"/>
      <c r="X5" s="542"/>
      <c r="Y5" s="542"/>
      <c r="Z5" s="542"/>
      <c r="AA5" s="542"/>
      <c r="AB5" s="542"/>
      <c r="AC5" s="542"/>
      <c r="AD5" s="542"/>
      <c r="AE5" s="469" t="s">
        <v>650</v>
      </c>
      <c r="AF5" s="469"/>
      <c r="AG5" s="469"/>
      <c r="AH5" s="469"/>
      <c r="AI5" s="469"/>
      <c r="AJ5" s="469"/>
      <c r="AK5" s="469"/>
      <c r="AL5" s="469"/>
      <c r="AM5" s="469"/>
      <c r="AN5" s="469"/>
    </row>
    <row r="6" spans="1:40" ht="13.5" customHeight="1" thickBot="1" x14ac:dyDescent="0.2">
      <c r="A6" s="549"/>
      <c r="B6" s="549"/>
      <c r="C6" s="549"/>
      <c r="D6" s="549"/>
      <c r="E6" s="549"/>
      <c r="F6" s="549"/>
      <c r="G6" s="549"/>
      <c r="H6" s="549"/>
      <c r="I6" s="549"/>
      <c r="J6" s="549"/>
      <c r="K6" s="259"/>
      <c r="L6" s="259"/>
      <c r="M6" s="259"/>
      <c r="N6" s="259"/>
      <c r="O6" s="53"/>
      <c r="P6" s="259"/>
      <c r="Q6" s="259"/>
      <c r="R6" s="259"/>
      <c r="S6" s="259"/>
      <c r="T6" s="247" t="s">
        <v>304</v>
      </c>
      <c r="U6" s="549"/>
      <c r="V6" s="549"/>
      <c r="W6" s="549"/>
      <c r="X6" s="549"/>
      <c r="Y6" s="549"/>
      <c r="Z6" s="549"/>
      <c r="AA6" s="549"/>
      <c r="AB6" s="549"/>
      <c r="AC6" s="549"/>
      <c r="AD6" s="549"/>
      <c r="AE6" s="259"/>
      <c r="AF6" s="259"/>
      <c r="AG6" s="259"/>
      <c r="AH6" s="259"/>
      <c r="AI6" s="53"/>
      <c r="AJ6" s="259"/>
      <c r="AK6" s="259"/>
      <c r="AL6" s="259"/>
      <c r="AM6" s="259"/>
      <c r="AN6" s="247" t="s">
        <v>304</v>
      </c>
    </row>
    <row r="7" spans="1:40" ht="16.5" customHeight="1" x14ac:dyDescent="0.15">
      <c r="A7" s="457" t="s">
        <v>651</v>
      </c>
      <c r="B7" s="457"/>
      <c r="C7" s="459"/>
      <c r="D7" s="550" t="s">
        <v>707</v>
      </c>
      <c r="E7" s="550" t="s">
        <v>710</v>
      </c>
      <c r="F7" s="550" t="s">
        <v>711</v>
      </c>
      <c r="G7" s="550" t="s">
        <v>712</v>
      </c>
      <c r="H7" s="474" t="s">
        <v>713</v>
      </c>
      <c r="I7" s="475"/>
      <c r="J7" s="475"/>
      <c r="K7" s="475"/>
      <c r="L7" s="475"/>
      <c r="M7" s="475"/>
      <c r="N7" s="475"/>
      <c r="O7" s="475"/>
      <c r="P7" s="475"/>
      <c r="Q7" s="475"/>
      <c r="R7" s="475"/>
      <c r="S7" s="475"/>
      <c r="T7" s="475"/>
      <c r="U7" s="457" t="s">
        <v>651</v>
      </c>
      <c r="V7" s="457"/>
      <c r="W7" s="459"/>
      <c r="X7" s="550" t="s">
        <v>707</v>
      </c>
      <c r="Y7" s="550" t="s">
        <v>710</v>
      </c>
      <c r="Z7" s="550" t="s">
        <v>711</v>
      </c>
      <c r="AA7" s="550" t="s">
        <v>712</v>
      </c>
      <c r="AB7" s="474" t="s">
        <v>713</v>
      </c>
      <c r="AC7" s="475"/>
      <c r="AD7" s="475"/>
      <c r="AE7" s="475"/>
      <c r="AF7" s="475"/>
      <c r="AG7" s="475"/>
      <c r="AH7" s="475"/>
      <c r="AI7" s="475"/>
      <c r="AJ7" s="475"/>
      <c r="AK7" s="475"/>
      <c r="AL7" s="475"/>
      <c r="AM7" s="475"/>
      <c r="AN7" s="475"/>
    </row>
    <row r="8" spans="1:40" ht="16.5" customHeight="1" x14ac:dyDescent="0.15">
      <c r="A8" s="510"/>
      <c r="B8" s="510"/>
      <c r="C8" s="456"/>
      <c r="D8" s="551"/>
      <c r="E8" s="551"/>
      <c r="F8" s="551"/>
      <c r="G8" s="551"/>
      <c r="H8" s="249" t="s">
        <v>7</v>
      </c>
      <c r="I8" s="249" t="s">
        <v>652</v>
      </c>
      <c r="J8" s="29" t="s">
        <v>653</v>
      </c>
      <c r="K8" s="49" t="s">
        <v>654</v>
      </c>
      <c r="L8" s="249" t="s">
        <v>655</v>
      </c>
      <c r="M8" s="249" t="s">
        <v>656</v>
      </c>
      <c r="N8" s="249" t="s">
        <v>657</v>
      </c>
      <c r="O8" s="249" t="s">
        <v>658</v>
      </c>
      <c r="P8" s="249" t="s">
        <v>659</v>
      </c>
      <c r="Q8" s="249" t="s">
        <v>660</v>
      </c>
      <c r="R8" s="249" t="s">
        <v>661</v>
      </c>
      <c r="S8" s="249" t="s">
        <v>662</v>
      </c>
      <c r="T8" s="253" t="s">
        <v>663</v>
      </c>
      <c r="U8" s="510"/>
      <c r="V8" s="510"/>
      <c r="W8" s="456"/>
      <c r="X8" s="551"/>
      <c r="Y8" s="551"/>
      <c r="Z8" s="551"/>
      <c r="AA8" s="551"/>
      <c r="AB8" s="249" t="s">
        <v>7</v>
      </c>
      <c r="AC8" s="249" t="s">
        <v>652</v>
      </c>
      <c r="AD8" s="29" t="s">
        <v>653</v>
      </c>
      <c r="AE8" s="49" t="s">
        <v>654</v>
      </c>
      <c r="AF8" s="249" t="s">
        <v>655</v>
      </c>
      <c r="AG8" s="249" t="s">
        <v>656</v>
      </c>
      <c r="AH8" s="249" t="s">
        <v>657</v>
      </c>
      <c r="AI8" s="249" t="s">
        <v>658</v>
      </c>
      <c r="AJ8" s="249" t="s">
        <v>659</v>
      </c>
      <c r="AK8" s="249" t="s">
        <v>660</v>
      </c>
      <c r="AL8" s="249" t="s">
        <v>661</v>
      </c>
      <c r="AM8" s="249" t="s">
        <v>662</v>
      </c>
      <c r="AN8" s="253" t="s">
        <v>663</v>
      </c>
    </row>
    <row r="9" spans="1:40" ht="6" customHeight="1" x14ac:dyDescent="0.15">
      <c r="A9" s="258"/>
      <c r="B9" s="258"/>
      <c r="C9" s="260"/>
      <c r="D9" s="12"/>
      <c r="E9" s="12"/>
      <c r="F9" s="12"/>
      <c r="G9" s="12"/>
      <c r="H9" s="166"/>
      <c r="I9" s="166"/>
      <c r="J9" s="166"/>
      <c r="K9" s="167"/>
      <c r="L9" s="166"/>
      <c r="M9" s="166"/>
      <c r="N9" s="166"/>
      <c r="O9" s="166"/>
      <c r="P9" s="166"/>
      <c r="Q9" s="166"/>
      <c r="R9" s="166"/>
      <c r="S9" s="166"/>
      <c r="T9" s="264"/>
      <c r="U9" s="258"/>
      <c r="V9" s="258"/>
      <c r="W9" s="260"/>
      <c r="X9" s="12"/>
      <c r="Y9" s="12"/>
      <c r="Z9" s="12"/>
      <c r="AA9" s="12"/>
      <c r="AB9" s="166"/>
      <c r="AC9" s="166"/>
      <c r="AD9" s="166"/>
      <c r="AE9" s="167"/>
      <c r="AF9" s="166"/>
      <c r="AG9" s="166"/>
      <c r="AH9" s="166"/>
      <c r="AI9" s="166"/>
      <c r="AJ9" s="166"/>
      <c r="AK9" s="166"/>
      <c r="AL9" s="166"/>
      <c r="AM9" s="166"/>
      <c r="AN9" s="264"/>
    </row>
    <row r="10" spans="1:40" ht="18.75" customHeight="1" x14ac:dyDescent="0.15">
      <c r="A10" s="548" t="s">
        <v>664</v>
      </c>
      <c r="B10" s="548"/>
      <c r="C10" s="489"/>
      <c r="D10" s="171">
        <v>8614</v>
      </c>
      <c r="E10" s="132">
        <v>8500</v>
      </c>
      <c r="F10" s="132">
        <v>10451</v>
      </c>
      <c r="G10" s="132">
        <v>9865</v>
      </c>
      <c r="H10" s="265">
        <f>SUM(I10:T10)</f>
        <v>8536</v>
      </c>
      <c r="I10" s="265">
        <f>SUM(I12:I16,I18:I22,I24:I28,I30:I34,I36:I40,I42:I46,I48:I52,I54:I58,I60:I64,I66:I68)</f>
        <v>647</v>
      </c>
      <c r="J10" s="265">
        <f t="shared" ref="J10:T10" si="0">SUM(J12:J16,J18:J22,J24:J28,J30:J34,J36:J40,J42:J46,J48:J52,J54:J58,J60:J64,J66:J68)</f>
        <v>482</v>
      </c>
      <c r="K10" s="265">
        <f t="shared" si="0"/>
        <v>1601</v>
      </c>
      <c r="L10" s="265">
        <f t="shared" si="0"/>
        <v>1817</v>
      </c>
      <c r="M10" s="265">
        <f t="shared" si="0"/>
        <v>532</v>
      </c>
      <c r="N10" s="265">
        <f t="shared" si="0"/>
        <v>430</v>
      </c>
      <c r="O10" s="265">
        <f t="shared" si="0"/>
        <v>526</v>
      </c>
      <c r="P10" s="265">
        <f t="shared" si="0"/>
        <v>475</v>
      </c>
      <c r="Q10" s="265">
        <f>SUM(Q12:Q16,Q18:Q22,Q24:Q28,Q30:Q34,Q36:Q40,Q42:Q46,Q48:Q52,Q54:Q58,Q60:Q64,Q66:Q68)</f>
        <v>638</v>
      </c>
      <c r="R10" s="265">
        <f t="shared" si="0"/>
        <v>624</v>
      </c>
      <c r="S10" s="265">
        <f>SUM(S12:S16,S18:S22,S24:S28,S30:S34,S36:S40,S42:S46,S48:S52,S54:S58,S60:S64,S66:S68)</f>
        <v>408</v>
      </c>
      <c r="T10" s="265">
        <f t="shared" si="0"/>
        <v>356</v>
      </c>
      <c r="U10" s="548" t="s">
        <v>664</v>
      </c>
      <c r="V10" s="548"/>
      <c r="W10" s="489"/>
      <c r="X10" s="171">
        <v>10039</v>
      </c>
      <c r="Y10" s="132">
        <v>9800</v>
      </c>
      <c r="Z10" s="132">
        <v>10276</v>
      </c>
      <c r="AA10" s="132">
        <v>11251</v>
      </c>
      <c r="AB10" s="265">
        <f>SUM(AC10:AN10)</f>
        <v>12167</v>
      </c>
      <c r="AC10" s="265">
        <f>SUM(AC12:AC16,AC18:AC22,AC24:AC28,AC30:AC34,AC36:AC40,AC42:AC46,AC48:AC52,AC54:AC58,AC60:AC64,AC66:AC68)</f>
        <v>495</v>
      </c>
      <c r="AD10" s="265">
        <f t="shared" ref="AD10:AN10" si="1">SUM(AD12:AD16,AD18:AD22,AD24:AD28,AD30:AD34,AD36:AD40,AD42:AD46,AD48:AD52,AD54:AD58,AD60:AD64,AD66:AD68)</f>
        <v>662</v>
      </c>
      <c r="AE10" s="265">
        <f t="shared" si="1"/>
        <v>3067</v>
      </c>
      <c r="AF10" s="265">
        <f t="shared" si="1"/>
        <v>2236</v>
      </c>
      <c r="AG10" s="265">
        <f t="shared" si="1"/>
        <v>822</v>
      </c>
      <c r="AH10" s="265">
        <f t="shared" si="1"/>
        <v>612</v>
      </c>
      <c r="AI10" s="265">
        <f t="shared" si="1"/>
        <v>749</v>
      </c>
      <c r="AJ10" s="265">
        <f t="shared" si="1"/>
        <v>851</v>
      </c>
      <c r="AK10" s="265">
        <f t="shared" si="1"/>
        <v>855</v>
      </c>
      <c r="AL10" s="265">
        <f t="shared" si="1"/>
        <v>756</v>
      </c>
      <c r="AM10" s="265">
        <f t="shared" si="1"/>
        <v>498</v>
      </c>
      <c r="AN10" s="265">
        <f t="shared" si="1"/>
        <v>564</v>
      </c>
    </row>
    <row r="11" spans="1:40" ht="6" customHeight="1" x14ac:dyDescent="0.15">
      <c r="A11" s="258"/>
      <c r="B11" s="258"/>
      <c r="C11" s="260"/>
      <c r="D11" s="172"/>
      <c r="E11" s="132"/>
      <c r="F11" s="132"/>
      <c r="G11" s="132"/>
      <c r="H11" s="266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7"/>
      <c r="U11" s="258"/>
      <c r="V11" s="258"/>
      <c r="W11" s="260"/>
      <c r="X11" s="172"/>
      <c r="Y11" s="132"/>
      <c r="Z11" s="132"/>
      <c r="AA11" s="132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7"/>
    </row>
    <row r="12" spans="1:40" ht="13.5" customHeight="1" x14ac:dyDescent="0.15">
      <c r="A12" s="81">
        <v>1</v>
      </c>
      <c r="B12" s="82" t="s">
        <v>191</v>
      </c>
      <c r="C12" s="83"/>
      <c r="D12" s="172">
        <v>57</v>
      </c>
      <c r="E12" s="132">
        <v>55</v>
      </c>
      <c r="F12" s="132">
        <v>70</v>
      </c>
      <c r="G12" s="132">
        <v>63</v>
      </c>
      <c r="H12" s="266">
        <f>SUM(I12:T12)</f>
        <v>69</v>
      </c>
      <c r="I12" s="268">
        <v>8</v>
      </c>
      <c r="J12" s="170">
        <v>1</v>
      </c>
      <c r="K12" s="170">
        <v>9</v>
      </c>
      <c r="L12" s="170">
        <v>16</v>
      </c>
      <c r="M12" s="170">
        <v>7</v>
      </c>
      <c r="N12" s="170">
        <v>2</v>
      </c>
      <c r="O12" s="170">
        <v>4</v>
      </c>
      <c r="P12" s="170">
        <v>3</v>
      </c>
      <c r="Q12" s="170">
        <v>2</v>
      </c>
      <c r="R12" s="170">
        <v>8</v>
      </c>
      <c r="S12" s="170">
        <v>5</v>
      </c>
      <c r="T12" s="170">
        <v>4</v>
      </c>
      <c r="U12" s="81">
        <v>1</v>
      </c>
      <c r="V12" s="82" t="s">
        <v>191</v>
      </c>
      <c r="W12" s="83"/>
      <c r="X12" s="172">
        <v>69</v>
      </c>
      <c r="Y12" s="132">
        <v>70</v>
      </c>
      <c r="Z12" s="132">
        <v>60</v>
      </c>
      <c r="AA12" s="132">
        <v>59</v>
      </c>
      <c r="AB12" s="265">
        <f t="shared" ref="AB12:AB68" si="2">SUM(AC12:AN12)</f>
        <v>72</v>
      </c>
      <c r="AC12" s="268">
        <v>10</v>
      </c>
      <c r="AD12" s="170">
        <v>2</v>
      </c>
      <c r="AE12" s="170">
        <v>7</v>
      </c>
      <c r="AF12" s="170">
        <v>19</v>
      </c>
      <c r="AG12" s="170">
        <v>4</v>
      </c>
      <c r="AH12" s="170">
        <v>5</v>
      </c>
      <c r="AI12" s="170">
        <v>4</v>
      </c>
      <c r="AJ12" s="170">
        <v>2</v>
      </c>
      <c r="AK12" s="170">
        <v>4</v>
      </c>
      <c r="AL12" s="170">
        <v>5</v>
      </c>
      <c r="AM12" s="170">
        <v>2</v>
      </c>
      <c r="AN12" s="170">
        <v>8</v>
      </c>
    </row>
    <row r="13" spans="1:40" ht="13.5" customHeight="1" x14ac:dyDescent="0.15">
      <c r="A13" s="81">
        <v>2</v>
      </c>
      <c r="B13" s="82" t="s">
        <v>192</v>
      </c>
      <c r="C13" s="83"/>
      <c r="D13" s="172">
        <v>12</v>
      </c>
      <c r="E13" s="132">
        <v>3</v>
      </c>
      <c r="F13" s="132">
        <v>13</v>
      </c>
      <c r="G13" s="132">
        <v>8</v>
      </c>
      <c r="H13" s="266">
        <f t="shared" ref="H13:H16" si="3">SUM(I13:T13)</f>
        <v>11</v>
      </c>
      <c r="I13" s="266">
        <v>0</v>
      </c>
      <c r="J13" s="170">
        <v>1</v>
      </c>
      <c r="K13" s="170">
        <v>4</v>
      </c>
      <c r="L13" s="170">
        <v>3</v>
      </c>
      <c r="M13" s="170">
        <v>0</v>
      </c>
      <c r="N13" s="170">
        <v>0</v>
      </c>
      <c r="O13" s="170">
        <v>0</v>
      </c>
      <c r="P13" s="170">
        <v>0</v>
      </c>
      <c r="Q13" s="170">
        <v>0</v>
      </c>
      <c r="R13" s="170">
        <v>2</v>
      </c>
      <c r="S13" s="170">
        <v>1</v>
      </c>
      <c r="T13" s="170">
        <v>0</v>
      </c>
      <c r="U13" s="81">
        <v>2</v>
      </c>
      <c r="V13" s="82" t="s">
        <v>192</v>
      </c>
      <c r="W13" s="83"/>
      <c r="X13" s="172">
        <v>12</v>
      </c>
      <c r="Y13" s="132">
        <v>13</v>
      </c>
      <c r="Z13" s="132">
        <v>6</v>
      </c>
      <c r="AA13" s="132">
        <v>6</v>
      </c>
      <c r="AB13" s="265">
        <f t="shared" si="2"/>
        <v>9</v>
      </c>
      <c r="AC13" s="266">
        <v>0</v>
      </c>
      <c r="AD13" s="170">
        <v>4</v>
      </c>
      <c r="AE13" s="170">
        <v>1</v>
      </c>
      <c r="AF13" s="170">
        <v>4</v>
      </c>
      <c r="AG13" s="170">
        <v>0</v>
      </c>
      <c r="AH13" s="170">
        <v>0</v>
      </c>
      <c r="AI13" s="170">
        <v>0</v>
      </c>
      <c r="AJ13" s="170">
        <v>0</v>
      </c>
      <c r="AK13" s="170">
        <v>0</v>
      </c>
      <c r="AL13" s="170">
        <v>0</v>
      </c>
      <c r="AM13" s="170">
        <v>0</v>
      </c>
      <c r="AN13" s="170">
        <v>0</v>
      </c>
    </row>
    <row r="14" spans="1:40" ht="13.5" customHeight="1" x14ac:dyDescent="0.15">
      <c r="A14" s="81">
        <v>3</v>
      </c>
      <c r="B14" s="82" t="s">
        <v>193</v>
      </c>
      <c r="C14" s="83"/>
      <c r="D14" s="172">
        <v>7</v>
      </c>
      <c r="E14" s="132">
        <v>17</v>
      </c>
      <c r="F14" s="132">
        <v>4</v>
      </c>
      <c r="G14" s="132">
        <v>10</v>
      </c>
      <c r="H14" s="266">
        <f t="shared" si="3"/>
        <v>8</v>
      </c>
      <c r="I14" s="266">
        <v>0</v>
      </c>
      <c r="J14" s="170">
        <v>0</v>
      </c>
      <c r="K14" s="170">
        <v>0</v>
      </c>
      <c r="L14" s="170">
        <v>1</v>
      </c>
      <c r="M14" s="170">
        <v>0</v>
      </c>
      <c r="N14" s="170">
        <v>1</v>
      </c>
      <c r="O14" s="170">
        <v>0</v>
      </c>
      <c r="P14" s="170">
        <v>0</v>
      </c>
      <c r="Q14" s="170">
        <v>4</v>
      </c>
      <c r="R14" s="170">
        <v>0</v>
      </c>
      <c r="S14" s="170">
        <v>2</v>
      </c>
      <c r="T14" s="170">
        <v>0</v>
      </c>
      <c r="U14" s="81">
        <v>3</v>
      </c>
      <c r="V14" s="82" t="s">
        <v>193</v>
      </c>
      <c r="W14" s="83"/>
      <c r="X14" s="172">
        <v>12</v>
      </c>
      <c r="Y14" s="132">
        <v>16</v>
      </c>
      <c r="Z14" s="132">
        <v>6</v>
      </c>
      <c r="AA14" s="132">
        <v>5</v>
      </c>
      <c r="AB14" s="265">
        <f t="shared" si="2"/>
        <v>8</v>
      </c>
      <c r="AC14" s="266">
        <v>0</v>
      </c>
      <c r="AD14" s="170">
        <v>1</v>
      </c>
      <c r="AE14" s="170">
        <v>5</v>
      </c>
      <c r="AF14" s="170">
        <v>0</v>
      </c>
      <c r="AG14" s="170">
        <v>0</v>
      </c>
      <c r="AH14" s="170">
        <v>0</v>
      </c>
      <c r="AI14" s="170">
        <v>1</v>
      </c>
      <c r="AJ14" s="170">
        <v>0</v>
      </c>
      <c r="AK14" s="170">
        <v>0</v>
      </c>
      <c r="AL14" s="170">
        <v>0</v>
      </c>
      <c r="AM14" s="170">
        <v>0</v>
      </c>
      <c r="AN14" s="170">
        <v>1</v>
      </c>
    </row>
    <row r="15" spans="1:40" ht="13.5" customHeight="1" x14ac:dyDescent="0.15">
      <c r="A15" s="81">
        <v>4</v>
      </c>
      <c r="B15" s="82" t="s">
        <v>194</v>
      </c>
      <c r="C15" s="83"/>
      <c r="D15" s="172">
        <v>18</v>
      </c>
      <c r="E15" s="132">
        <v>25</v>
      </c>
      <c r="F15" s="132">
        <v>46</v>
      </c>
      <c r="G15" s="132">
        <v>33</v>
      </c>
      <c r="H15" s="266">
        <f t="shared" si="3"/>
        <v>37</v>
      </c>
      <c r="I15" s="268">
        <v>1</v>
      </c>
      <c r="J15" s="170">
        <v>3</v>
      </c>
      <c r="K15" s="170">
        <v>10</v>
      </c>
      <c r="L15" s="170">
        <v>8</v>
      </c>
      <c r="M15" s="170">
        <v>1</v>
      </c>
      <c r="N15" s="170">
        <v>2</v>
      </c>
      <c r="O15" s="170">
        <v>1</v>
      </c>
      <c r="P15" s="170">
        <v>3</v>
      </c>
      <c r="Q15" s="170">
        <v>1</v>
      </c>
      <c r="R15" s="170">
        <v>4</v>
      </c>
      <c r="S15" s="170">
        <v>3</v>
      </c>
      <c r="T15" s="170">
        <v>0</v>
      </c>
      <c r="U15" s="81">
        <v>4</v>
      </c>
      <c r="V15" s="82" t="s">
        <v>194</v>
      </c>
      <c r="W15" s="83"/>
      <c r="X15" s="172">
        <v>50</v>
      </c>
      <c r="Y15" s="132">
        <v>37</v>
      </c>
      <c r="Z15" s="132">
        <v>48</v>
      </c>
      <c r="AA15" s="132">
        <v>41</v>
      </c>
      <c r="AB15" s="265">
        <f t="shared" si="2"/>
        <v>34</v>
      </c>
      <c r="AC15" s="268">
        <v>9</v>
      </c>
      <c r="AD15" s="170">
        <v>1</v>
      </c>
      <c r="AE15" s="170">
        <v>5</v>
      </c>
      <c r="AF15" s="170">
        <v>8</v>
      </c>
      <c r="AG15" s="170">
        <v>0</v>
      </c>
      <c r="AH15" s="170">
        <v>1</v>
      </c>
      <c r="AI15" s="170">
        <v>0</v>
      </c>
      <c r="AJ15" s="170">
        <v>5</v>
      </c>
      <c r="AK15" s="170">
        <v>5</v>
      </c>
      <c r="AL15" s="170">
        <v>0</v>
      </c>
      <c r="AM15" s="170">
        <v>0</v>
      </c>
      <c r="AN15" s="170">
        <v>0</v>
      </c>
    </row>
    <row r="16" spans="1:40" ht="13.5" customHeight="1" x14ac:dyDescent="0.15">
      <c r="A16" s="81">
        <v>5</v>
      </c>
      <c r="B16" s="82" t="s">
        <v>195</v>
      </c>
      <c r="C16" s="83"/>
      <c r="D16" s="172">
        <v>8</v>
      </c>
      <c r="E16" s="132">
        <v>10</v>
      </c>
      <c r="F16" s="132">
        <v>11</v>
      </c>
      <c r="G16" s="132">
        <v>4</v>
      </c>
      <c r="H16" s="266">
        <f t="shared" si="3"/>
        <v>4</v>
      </c>
      <c r="I16" s="268">
        <v>0</v>
      </c>
      <c r="J16" s="170">
        <v>1</v>
      </c>
      <c r="K16" s="170">
        <v>0</v>
      </c>
      <c r="L16" s="170">
        <v>2</v>
      </c>
      <c r="M16" s="170">
        <v>0</v>
      </c>
      <c r="N16" s="170">
        <v>0</v>
      </c>
      <c r="O16" s="170">
        <v>0</v>
      </c>
      <c r="P16" s="170">
        <v>1</v>
      </c>
      <c r="Q16" s="170">
        <v>0</v>
      </c>
      <c r="R16" s="170">
        <v>0</v>
      </c>
      <c r="S16" s="170">
        <v>0</v>
      </c>
      <c r="T16" s="170">
        <v>0</v>
      </c>
      <c r="U16" s="81">
        <v>5</v>
      </c>
      <c r="V16" s="82" t="s">
        <v>195</v>
      </c>
      <c r="W16" s="83"/>
      <c r="X16" s="172">
        <v>16</v>
      </c>
      <c r="Y16" s="132">
        <v>4</v>
      </c>
      <c r="Z16" s="132">
        <v>6</v>
      </c>
      <c r="AA16" s="132">
        <v>6</v>
      </c>
      <c r="AB16" s="265">
        <f t="shared" si="2"/>
        <v>10</v>
      </c>
      <c r="AC16" s="268">
        <v>0</v>
      </c>
      <c r="AD16" s="170">
        <v>0</v>
      </c>
      <c r="AE16" s="170">
        <v>2</v>
      </c>
      <c r="AF16" s="170">
        <v>1</v>
      </c>
      <c r="AG16" s="170">
        <v>1</v>
      </c>
      <c r="AH16" s="170">
        <v>0</v>
      </c>
      <c r="AI16" s="170">
        <v>1</v>
      </c>
      <c r="AJ16" s="170">
        <v>1</v>
      </c>
      <c r="AK16" s="170">
        <v>0</v>
      </c>
      <c r="AL16" s="170">
        <v>3</v>
      </c>
      <c r="AM16" s="170">
        <v>1</v>
      </c>
      <c r="AN16" s="170">
        <v>0</v>
      </c>
    </row>
    <row r="17" spans="1:40" ht="6" customHeight="1" x14ac:dyDescent="0.15">
      <c r="A17" s="81"/>
      <c r="B17" s="82"/>
      <c r="C17" s="83"/>
      <c r="D17" s="172"/>
      <c r="E17" s="132"/>
      <c r="F17" s="132"/>
      <c r="G17" s="132"/>
      <c r="H17" s="266"/>
      <c r="I17" s="268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81"/>
      <c r="V17" s="82"/>
      <c r="W17" s="83"/>
      <c r="X17" s="172"/>
      <c r="Y17" s="132"/>
      <c r="Z17" s="132"/>
      <c r="AA17" s="132"/>
      <c r="AB17" s="265"/>
      <c r="AC17" s="268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</row>
    <row r="18" spans="1:40" ht="13.5" customHeight="1" x14ac:dyDescent="0.15">
      <c r="A18" s="81">
        <v>6</v>
      </c>
      <c r="B18" s="82" t="s">
        <v>196</v>
      </c>
      <c r="C18" s="83"/>
      <c r="D18" s="172">
        <v>9</v>
      </c>
      <c r="E18" s="132">
        <v>10</v>
      </c>
      <c r="F18" s="132">
        <v>5</v>
      </c>
      <c r="G18" s="132">
        <v>7</v>
      </c>
      <c r="H18" s="266">
        <f>SUM(I18:T18)</f>
        <v>9</v>
      </c>
      <c r="I18" s="268">
        <v>5</v>
      </c>
      <c r="J18" s="170">
        <v>0</v>
      </c>
      <c r="K18" s="170">
        <v>2</v>
      </c>
      <c r="L18" s="170">
        <v>0</v>
      </c>
      <c r="M18" s="170">
        <v>0</v>
      </c>
      <c r="N18" s="170">
        <v>0</v>
      </c>
      <c r="O18" s="170">
        <v>0</v>
      </c>
      <c r="P18" s="170">
        <v>1</v>
      </c>
      <c r="Q18" s="170">
        <v>1</v>
      </c>
      <c r="R18" s="170">
        <v>0</v>
      </c>
      <c r="S18" s="170">
        <v>0</v>
      </c>
      <c r="T18" s="170">
        <v>0</v>
      </c>
      <c r="U18" s="81">
        <v>6</v>
      </c>
      <c r="V18" s="82" t="s">
        <v>196</v>
      </c>
      <c r="W18" s="83"/>
      <c r="X18" s="172">
        <v>2</v>
      </c>
      <c r="Y18" s="132">
        <v>8</v>
      </c>
      <c r="Z18" s="132">
        <v>2</v>
      </c>
      <c r="AA18" s="132">
        <v>4</v>
      </c>
      <c r="AB18" s="265">
        <f t="shared" si="2"/>
        <v>7</v>
      </c>
      <c r="AC18" s="268">
        <v>0</v>
      </c>
      <c r="AD18" s="170">
        <v>0</v>
      </c>
      <c r="AE18" s="170">
        <v>0</v>
      </c>
      <c r="AF18" s="170">
        <v>0</v>
      </c>
      <c r="AG18" s="170">
        <v>1</v>
      </c>
      <c r="AH18" s="170">
        <v>0</v>
      </c>
      <c r="AI18" s="170">
        <v>1</v>
      </c>
      <c r="AJ18" s="170">
        <v>0</v>
      </c>
      <c r="AK18" s="170">
        <v>1</v>
      </c>
      <c r="AL18" s="170">
        <v>1</v>
      </c>
      <c r="AM18" s="170">
        <v>1</v>
      </c>
      <c r="AN18" s="170">
        <v>2</v>
      </c>
    </row>
    <row r="19" spans="1:40" ht="13.5" customHeight="1" x14ac:dyDescent="0.15">
      <c r="A19" s="81">
        <v>7</v>
      </c>
      <c r="B19" s="82" t="s">
        <v>197</v>
      </c>
      <c r="C19" s="83"/>
      <c r="D19" s="172">
        <v>21</v>
      </c>
      <c r="E19" s="132">
        <v>33</v>
      </c>
      <c r="F19" s="132">
        <v>22</v>
      </c>
      <c r="G19" s="132">
        <v>27</v>
      </c>
      <c r="H19" s="266">
        <f t="shared" ref="H19:H22" si="4">SUM(I19:T19)</f>
        <v>29</v>
      </c>
      <c r="I19" s="268">
        <v>1</v>
      </c>
      <c r="J19" s="170">
        <v>3</v>
      </c>
      <c r="K19" s="170">
        <v>7</v>
      </c>
      <c r="L19" s="170">
        <v>12</v>
      </c>
      <c r="M19" s="170">
        <v>0</v>
      </c>
      <c r="N19" s="170">
        <v>0</v>
      </c>
      <c r="O19" s="170">
        <v>3</v>
      </c>
      <c r="P19" s="170">
        <v>0</v>
      </c>
      <c r="Q19" s="170">
        <v>2</v>
      </c>
      <c r="R19" s="170">
        <v>0</v>
      </c>
      <c r="S19" s="170">
        <v>1</v>
      </c>
      <c r="T19" s="170">
        <v>0</v>
      </c>
      <c r="U19" s="81">
        <v>7</v>
      </c>
      <c r="V19" s="82" t="s">
        <v>197</v>
      </c>
      <c r="W19" s="83"/>
      <c r="X19" s="172">
        <v>32</v>
      </c>
      <c r="Y19" s="132">
        <v>37</v>
      </c>
      <c r="Z19" s="132">
        <v>45</v>
      </c>
      <c r="AA19" s="132">
        <v>35</v>
      </c>
      <c r="AB19" s="265">
        <f t="shared" si="2"/>
        <v>28</v>
      </c>
      <c r="AC19" s="268">
        <v>0</v>
      </c>
      <c r="AD19" s="170">
        <v>3</v>
      </c>
      <c r="AE19" s="170">
        <v>9</v>
      </c>
      <c r="AF19" s="170">
        <v>2</v>
      </c>
      <c r="AG19" s="170">
        <v>4</v>
      </c>
      <c r="AH19" s="170">
        <v>1</v>
      </c>
      <c r="AI19" s="170">
        <v>1</v>
      </c>
      <c r="AJ19" s="170">
        <v>1</v>
      </c>
      <c r="AK19" s="170">
        <v>1</v>
      </c>
      <c r="AL19" s="170">
        <v>3</v>
      </c>
      <c r="AM19" s="170">
        <v>2</v>
      </c>
      <c r="AN19" s="170">
        <v>1</v>
      </c>
    </row>
    <row r="20" spans="1:40" ht="13.5" customHeight="1" x14ac:dyDescent="0.15">
      <c r="A20" s="81">
        <v>8</v>
      </c>
      <c r="B20" s="82" t="s">
        <v>198</v>
      </c>
      <c r="C20" s="83"/>
      <c r="D20" s="172">
        <v>46</v>
      </c>
      <c r="E20" s="132">
        <v>28</v>
      </c>
      <c r="F20" s="132">
        <v>40</v>
      </c>
      <c r="G20" s="132">
        <v>40</v>
      </c>
      <c r="H20" s="266">
        <f t="shared" si="4"/>
        <v>69</v>
      </c>
      <c r="I20" s="268">
        <v>7</v>
      </c>
      <c r="J20" s="170">
        <v>5</v>
      </c>
      <c r="K20" s="170">
        <v>7</v>
      </c>
      <c r="L20" s="170">
        <v>14</v>
      </c>
      <c r="M20" s="170">
        <v>3</v>
      </c>
      <c r="N20" s="170">
        <v>7</v>
      </c>
      <c r="O20" s="170">
        <v>1</v>
      </c>
      <c r="P20" s="170">
        <v>7</v>
      </c>
      <c r="Q20" s="170">
        <v>5</v>
      </c>
      <c r="R20" s="170">
        <v>6</v>
      </c>
      <c r="S20" s="170">
        <v>7</v>
      </c>
      <c r="T20" s="170">
        <v>0</v>
      </c>
      <c r="U20" s="81">
        <v>8</v>
      </c>
      <c r="V20" s="82" t="s">
        <v>198</v>
      </c>
      <c r="W20" s="83"/>
      <c r="X20" s="172">
        <v>50</v>
      </c>
      <c r="Y20" s="132">
        <v>50</v>
      </c>
      <c r="Z20" s="132">
        <v>82</v>
      </c>
      <c r="AA20" s="132">
        <v>46</v>
      </c>
      <c r="AB20" s="265">
        <f t="shared" si="2"/>
        <v>57</v>
      </c>
      <c r="AC20" s="268">
        <v>2</v>
      </c>
      <c r="AD20" s="170">
        <v>3</v>
      </c>
      <c r="AE20" s="170">
        <v>8</v>
      </c>
      <c r="AF20" s="170">
        <v>11</v>
      </c>
      <c r="AG20" s="170">
        <v>12</v>
      </c>
      <c r="AH20" s="170">
        <v>4</v>
      </c>
      <c r="AI20" s="170">
        <v>1</v>
      </c>
      <c r="AJ20" s="170">
        <v>5</v>
      </c>
      <c r="AK20" s="170">
        <v>2</v>
      </c>
      <c r="AL20" s="170">
        <v>7</v>
      </c>
      <c r="AM20" s="170">
        <v>0</v>
      </c>
      <c r="AN20" s="170">
        <v>2</v>
      </c>
    </row>
    <row r="21" spans="1:40" ht="13.5" customHeight="1" x14ac:dyDescent="0.15">
      <c r="A21" s="81">
        <v>9</v>
      </c>
      <c r="B21" s="82" t="s">
        <v>199</v>
      </c>
      <c r="C21" s="83"/>
      <c r="D21" s="172">
        <v>32</v>
      </c>
      <c r="E21" s="132">
        <v>27</v>
      </c>
      <c r="F21" s="132">
        <v>18</v>
      </c>
      <c r="G21" s="132">
        <v>15</v>
      </c>
      <c r="H21" s="266">
        <f t="shared" si="4"/>
        <v>11</v>
      </c>
      <c r="I21" s="268">
        <v>1</v>
      </c>
      <c r="J21" s="170">
        <v>0</v>
      </c>
      <c r="K21" s="170">
        <v>2</v>
      </c>
      <c r="L21" s="170">
        <v>3</v>
      </c>
      <c r="M21" s="170">
        <v>2</v>
      </c>
      <c r="N21" s="170">
        <v>1</v>
      </c>
      <c r="O21" s="170">
        <v>0</v>
      </c>
      <c r="P21" s="170">
        <v>0</v>
      </c>
      <c r="Q21" s="170">
        <v>1</v>
      </c>
      <c r="R21" s="170">
        <v>0</v>
      </c>
      <c r="S21" s="170">
        <v>0</v>
      </c>
      <c r="T21" s="269">
        <v>1</v>
      </c>
      <c r="U21" s="81">
        <v>9</v>
      </c>
      <c r="V21" s="82" t="s">
        <v>199</v>
      </c>
      <c r="W21" s="83"/>
      <c r="X21" s="172">
        <v>17</v>
      </c>
      <c r="Y21" s="132">
        <v>27</v>
      </c>
      <c r="Z21" s="132">
        <v>28</v>
      </c>
      <c r="AA21" s="132">
        <v>32</v>
      </c>
      <c r="AB21" s="265">
        <f t="shared" si="2"/>
        <v>26</v>
      </c>
      <c r="AC21" s="268">
        <v>1</v>
      </c>
      <c r="AD21" s="170">
        <v>0</v>
      </c>
      <c r="AE21" s="170">
        <v>3</v>
      </c>
      <c r="AF21" s="170">
        <v>9</v>
      </c>
      <c r="AG21" s="170">
        <v>4</v>
      </c>
      <c r="AH21" s="170">
        <v>2</v>
      </c>
      <c r="AI21" s="170">
        <v>1</v>
      </c>
      <c r="AJ21" s="170">
        <v>4</v>
      </c>
      <c r="AK21" s="170">
        <v>1</v>
      </c>
      <c r="AL21" s="170">
        <v>1</v>
      </c>
      <c r="AM21" s="170">
        <v>0</v>
      </c>
      <c r="AN21" s="269">
        <v>0</v>
      </c>
    </row>
    <row r="22" spans="1:40" ht="13.5" customHeight="1" x14ac:dyDescent="0.15">
      <c r="A22" s="81">
        <v>10</v>
      </c>
      <c r="B22" s="82" t="s">
        <v>200</v>
      </c>
      <c r="C22" s="83"/>
      <c r="D22" s="172">
        <v>16</v>
      </c>
      <c r="E22" s="132">
        <v>36</v>
      </c>
      <c r="F22" s="132">
        <v>10</v>
      </c>
      <c r="G22" s="132">
        <v>16</v>
      </c>
      <c r="H22" s="266">
        <f t="shared" si="4"/>
        <v>15</v>
      </c>
      <c r="I22" s="266">
        <v>1</v>
      </c>
      <c r="J22" s="170">
        <v>2</v>
      </c>
      <c r="K22" s="170">
        <v>4</v>
      </c>
      <c r="L22" s="170">
        <v>3</v>
      </c>
      <c r="M22" s="170">
        <v>0</v>
      </c>
      <c r="N22" s="170">
        <v>0</v>
      </c>
      <c r="O22" s="170">
        <v>0</v>
      </c>
      <c r="P22" s="170">
        <v>2</v>
      </c>
      <c r="Q22" s="170">
        <v>1</v>
      </c>
      <c r="R22" s="170">
        <v>0</v>
      </c>
      <c r="S22" s="170">
        <v>2</v>
      </c>
      <c r="T22" s="170">
        <v>0</v>
      </c>
      <c r="U22" s="81">
        <v>10</v>
      </c>
      <c r="V22" s="82" t="s">
        <v>200</v>
      </c>
      <c r="W22" s="83"/>
      <c r="X22" s="172">
        <v>27</v>
      </c>
      <c r="Y22" s="132">
        <v>30</v>
      </c>
      <c r="Z22" s="132">
        <v>34</v>
      </c>
      <c r="AA22" s="132">
        <v>28</v>
      </c>
      <c r="AB22" s="265">
        <f t="shared" si="2"/>
        <v>32</v>
      </c>
      <c r="AC22" s="266">
        <v>1</v>
      </c>
      <c r="AD22" s="170">
        <v>0</v>
      </c>
      <c r="AE22" s="170">
        <v>11</v>
      </c>
      <c r="AF22" s="170">
        <v>1</v>
      </c>
      <c r="AG22" s="170">
        <v>3</v>
      </c>
      <c r="AH22" s="170">
        <v>1</v>
      </c>
      <c r="AI22" s="170">
        <v>2</v>
      </c>
      <c r="AJ22" s="170">
        <v>2</v>
      </c>
      <c r="AK22" s="170">
        <v>3</v>
      </c>
      <c r="AL22" s="170">
        <v>7</v>
      </c>
      <c r="AM22" s="170">
        <v>1</v>
      </c>
      <c r="AN22" s="170">
        <v>0</v>
      </c>
    </row>
    <row r="23" spans="1:40" ht="6" customHeight="1" x14ac:dyDescent="0.15">
      <c r="A23" s="81"/>
      <c r="B23" s="82"/>
      <c r="C23" s="83"/>
      <c r="D23" s="172"/>
      <c r="E23" s="132"/>
      <c r="F23" s="132"/>
      <c r="G23" s="132"/>
      <c r="H23" s="266"/>
      <c r="I23" s="268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81"/>
      <c r="V23" s="82"/>
      <c r="W23" s="83"/>
      <c r="X23" s="172"/>
      <c r="Y23" s="132"/>
      <c r="Z23" s="132"/>
      <c r="AA23" s="132"/>
      <c r="AB23" s="265"/>
      <c r="AC23" s="268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</row>
    <row r="24" spans="1:40" ht="13.5" customHeight="1" x14ac:dyDescent="0.15">
      <c r="A24" s="81">
        <v>11</v>
      </c>
      <c r="B24" s="82" t="s">
        <v>201</v>
      </c>
      <c r="C24" s="83"/>
      <c r="D24" s="172">
        <v>114</v>
      </c>
      <c r="E24" s="132">
        <v>154</v>
      </c>
      <c r="F24" s="132">
        <v>118</v>
      </c>
      <c r="G24" s="132">
        <v>156</v>
      </c>
      <c r="H24" s="266">
        <f>SUM(I24:T24)</f>
        <v>151</v>
      </c>
      <c r="I24" s="270">
        <v>15</v>
      </c>
      <c r="J24" s="170">
        <v>12</v>
      </c>
      <c r="K24" s="170">
        <v>24</v>
      </c>
      <c r="L24" s="170">
        <v>25</v>
      </c>
      <c r="M24" s="170">
        <v>16</v>
      </c>
      <c r="N24" s="170">
        <v>6</v>
      </c>
      <c r="O24" s="170">
        <v>9</v>
      </c>
      <c r="P24" s="170">
        <v>15</v>
      </c>
      <c r="Q24" s="170">
        <v>5</v>
      </c>
      <c r="R24" s="170">
        <v>12</v>
      </c>
      <c r="S24" s="170">
        <v>6</v>
      </c>
      <c r="T24" s="170">
        <v>6</v>
      </c>
      <c r="U24" s="81">
        <v>11</v>
      </c>
      <c r="V24" s="82" t="s">
        <v>201</v>
      </c>
      <c r="W24" s="83"/>
      <c r="X24" s="172">
        <v>177</v>
      </c>
      <c r="Y24" s="132">
        <v>213</v>
      </c>
      <c r="Z24" s="132">
        <v>183</v>
      </c>
      <c r="AA24" s="132">
        <v>151</v>
      </c>
      <c r="AB24" s="265">
        <f t="shared" si="2"/>
        <v>164</v>
      </c>
      <c r="AC24" s="270">
        <v>5</v>
      </c>
      <c r="AD24" s="170">
        <v>7</v>
      </c>
      <c r="AE24" s="170">
        <v>42</v>
      </c>
      <c r="AF24" s="170">
        <v>34</v>
      </c>
      <c r="AG24" s="170">
        <v>10</v>
      </c>
      <c r="AH24" s="170">
        <v>12</v>
      </c>
      <c r="AI24" s="170">
        <v>8</v>
      </c>
      <c r="AJ24" s="170">
        <v>10</v>
      </c>
      <c r="AK24" s="170">
        <v>11</v>
      </c>
      <c r="AL24" s="170">
        <v>10</v>
      </c>
      <c r="AM24" s="170">
        <v>8</v>
      </c>
      <c r="AN24" s="170">
        <v>7</v>
      </c>
    </row>
    <row r="25" spans="1:40" ht="13.5" customHeight="1" x14ac:dyDescent="0.15">
      <c r="A25" s="81">
        <v>12</v>
      </c>
      <c r="B25" s="82" t="s">
        <v>202</v>
      </c>
      <c r="C25" s="83"/>
      <c r="D25" s="172">
        <v>180</v>
      </c>
      <c r="E25" s="132">
        <v>193</v>
      </c>
      <c r="F25" s="132">
        <v>187</v>
      </c>
      <c r="G25" s="132">
        <v>184</v>
      </c>
      <c r="H25" s="266">
        <f t="shared" ref="H25:H28" si="5">SUM(I25:T25)</f>
        <v>201</v>
      </c>
      <c r="I25" s="268">
        <v>17</v>
      </c>
      <c r="J25" s="170">
        <v>11</v>
      </c>
      <c r="K25" s="170">
        <v>29</v>
      </c>
      <c r="L25" s="170">
        <v>44</v>
      </c>
      <c r="M25" s="170">
        <v>6</v>
      </c>
      <c r="N25" s="170">
        <v>11</v>
      </c>
      <c r="O25" s="170">
        <v>11</v>
      </c>
      <c r="P25" s="170">
        <v>15</v>
      </c>
      <c r="Q25" s="170">
        <v>19</v>
      </c>
      <c r="R25" s="170">
        <v>25</v>
      </c>
      <c r="S25" s="170">
        <v>4</v>
      </c>
      <c r="T25" s="170">
        <v>9</v>
      </c>
      <c r="U25" s="81">
        <v>12</v>
      </c>
      <c r="V25" s="82" t="s">
        <v>202</v>
      </c>
      <c r="W25" s="83"/>
      <c r="X25" s="172">
        <v>255</v>
      </c>
      <c r="Y25" s="132">
        <v>234</v>
      </c>
      <c r="Z25" s="132">
        <v>269</v>
      </c>
      <c r="AA25" s="132">
        <v>222</v>
      </c>
      <c r="AB25" s="265">
        <f t="shared" si="2"/>
        <v>279</v>
      </c>
      <c r="AC25" s="268">
        <v>9</v>
      </c>
      <c r="AD25" s="170">
        <v>18</v>
      </c>
      <c r="AE25" s="170">
        <v>93</v>
      </c>
      <c r="AF25" s="170">
        <v>46</v>
      </c>
      <c r="AG25" s="170">
        <v>16</v>
      </c>
      <c r="AH25" s="170">
        <v>9</v>
      </c>
      <c r="AI25" s="170">
        <v>9</v>
      </c>
      <c r="AJ25" s="170">
        <v>15</v>
      </c>
      <c r="AK25" s="170">
        <v>24</v>
      </c>
      <c r="AL25" s="170">
        <v>11</v>
      </c>
      <c r="AM25" s="170">
        <v>10</v>
      </c>
      <c r="AN25" s="170">
        <v>19</v>
      </c>
    </row>
    <row r="26" spans="1:40" ht="13.5" customHeight="1" x14ac:dyDescent="0.15">
      <c r="A26" s="81">
        <v>13</v>
      </c>
      <c r="B26" s="82" t="s">
        <v>203</v>
      </c>
      <c r="C26" s="83"/>
      <c r="D26" s="172">
        <v>778</v>
      </c>
      <c r="E26" s="132">
        <v>683</v>
      </c>
      <c r="F26" s="132">
        <v>709</v>
      </c>
      <c r="G26" s="132">
        <v>762</v>
      </c>
      <c r="H26" s="266">
        <f t="shared" si="5"/>
        <v>690</v>
      </c>
      <c r="I26" s="270">
        <v>38</v>
      </c>
      <c r="J26" s="170">
        <v>45</v>
      </c>
      <c r="K26" s="170">
        <v>116</v>
      </c>
      <c r="L26" s="170">
        <v>158</v>
      </c>
      <c r="M26" s="170">
        <v>57</v>
      </c>
      <c r="N26" s="170">
        <v>32</v>
      </c>
      <c r="O26" s="170">
        <v>63</v>
      </c>
      <c r="P26" s="170">
        <v>31</v>
      </c>
      <c r="Q26" s="170">
        <v>32</v>
      </c>
      <c r="R26" s="170">
        <v>46</v>
      </c>
      <c r="S26" s="170">
        <v>35</v>
      </c>
      <c r="T26" s="170">
        <v>37</v>
      </c>
      <c r="U26" s="81">
        <v>13</v>
      </c>
      <c r="V26" s="82" t="s">
        <v>203</v>
      </c>
      <c r="W26" s="83"/>
      <c r="X26" s="172">
        <v>1114</v>
      </c>
      <c r="Y26" s="132">
        <v>1058</v>
      </c>
      <c r="Z26" s="132">
        <v>1181</v>
      </c>
      <c r="AA26" s="132">
        <v>1029</v>
      </c>
      <c r="AB26" s="265">
        <f t="shared" si="2"/>
        <v>1115</v>
      </c>
      <c r="AC26" s="270">
        <v>45</v>
      </c>
      <c r="AD26" s="170">
        <v>47</v>
      </c>
      <c r="AE26" s="170">
        <v>327</v>
      </c>
      <c r="AF26" s="170">
        <v>209</v>
      </c>
      <c r="AG26" s="170">
        <v>55</v>
      </c>
      <c r="AH26" s="170">
        <v>52</v>
      </c>
      <c r="AI26" s="170">
        <v>80</v>
      </c>
      <c r="AJ26" s="170">
        <v>66</v>
      </c>
      <c r="AK26" s="170">
        <v>72</v>
      </c>
      <c r="AL26" s="170">
        <v>60</v>
      </c>
      <c r="AM26" s="170">
        <v>44</v>
      </c>
      <c r="AN26" s="170">
        <v>58</v>
      </c>
    </row>
    <row r="27" spans="1:40" ht="13.5" customHeight="1" x14ac:dyDescent="0.15">
      <c r="A27" s="81">
        <v>14</v>
      </c>
      <c r="B27" s="82" t="s">
        <v>204</v>
      </c>
      <c r="C27" s="83"/>
      <c r="D27" s="172">
        <v>361</v>
      </c>
      <c r="E27" s="132">
        <v>375</v>
      </c>
      <c r="F27" s="132">
        <v>409</v>
      </c>
      <c r="G27" s="132">
        <v>444</v>
      </c>
      <c r="H27" s="266">
        <f t="shared" si="5"/>
        <v>380</v>
      </c>
      <c r="I27" s="270">
        <v>15</v>
      </c>
      <c r="J27" s="170">
        <v>14</v>
      </c>
      <c r="K27" s="170">
        <v>55</v>
      </c>
      <c r="L27" s="170">
        <v>91</v>
      </c>
      <c r="M27" s="170">
        <v>34</v>
      </c>
      <c r="N27" s="170">
        <v>17</v>
      </c>
      <c r="O27" s="170">
        <v>32</v>
      </c>
      <c r="P27" s="170">
        <v>23</v>
      </c>
      <c r="Q27" s="170">
        <v>24</v>
      </c>
      <c r="R27" s="170">
        <v>39</v>
      </c>
      <c r="S27" s="170">
        <v>20</v>
      </c>
      <c r="T27" s="170">
        <v>16</v>
      </c>
      <c r="U27" s="81">
        <v>14</v>
      </c>
      <c r="V27" s="82" t="s">
        <v>204</v>
      </c>
      <c r="W27" s="83"/>
      <c r="X27" s="172">
        <v>546</v>
      </c>
      <c r="Y27" s="132">
        <v>491</v>
      </c>
      <c r="Z27" s="132">
        <v>503</v>
      </c>
      <c r="AA27" s="132">
        <v>525</v>
      </c>
      <c r="AB27" s="265">
        <f t="shared" si="2"/>
        <v>604</v>
      </c>
      <c r="AC27" s="270">
        <v>35</v>
      </c>
      <c r="AD27" s="170">
        <v>17</v>
      </c>
      <c r="AE27" s="170">
        <v>191</v>
      </c>
      <c r="AF27" s="170">
        <v>108</v>
      </c>
      <c r="AG27" s="170">
        <v>40</v>
      </c>
      <c r="AH27" s="170">
        <v>37</v>
      </c>
      <c r="AI27" s="170">
        <v>47</v>
      </c>
      <c r="AJ27" s="170">
        <v>29</v>
      </c>
      <c r="AK27" s="170">
        <v>33</v>
      </c>
      <c r="AL27" s="170">
        <v>34</v>
      </c>
      <c r="AM27" s="170">
        <v>15</v>
      </c>
      <c r="AN27" s="170">
        <v>18</v>
      </c>
    </row>
    <row r="28" spans="1:40" ht="13.5" customHeight="1" x14ac:dyDescent="0.15">
      <c r="A28" s="81">
        <v>15</v>
      </c>
      <c r="B28" s="82" t="s">
        <v>205</v>
      </c>
      <c r="C28" s="83"/>
      <c r="D28" s="172">
        <v>24</v>
      </c>
      <c r="E28" s="132">
        <v>20</v>
      </c>
      <c r="F28" s="132">
        <v>21</v>
      </c>
      <c r="G28" s="132">
        <v>22</v>
      </c>
      <c r="H28" s="266">
        <f t="shared" si="5"/>
        <v>24</v>
      </c>
      <c r="I28" s="271">
        <v>0</v>
      </c>
      <c r="J28" s="170">
        <v>1</v>
      </c>
      <c r="K28" s="170">
        <v>2</v>
      </c>
      <c r="L28" s="170">
        <v>4</v>
      </c>
      <c r="M28" s="170">
        <v>2</v>
      </c>
      <c r="N28" s="170">
        <v>3</v>
      </c>
      <c r="O28" s="170">
        <v>2</v>
      </c>
      <c r="P28" s="170">
        <v>0</v>
      </c>
      <c r="Q28" s="170">
        <v>4</v>
      </c>
      <c r="R28" s="170">
        <v>1</v>
      </c>
      <c r="S28" s="170">
        <v>1</v>
      </c>
      <c r="T28" s="170">
        <v>4</v>
      </c>
      <c r="U28" s="81">
        <v>15</v>
      </c>
      <c r="V28" s="82" t="s">
        <v>205</v>
      </c>
      <c r="W28" s="83"/>
      <c r="X28" s="172">
        <v>12</v>
      </c>
      <c r="Y28" s="132">
        <v>24</v>
      </c>
      <c r="Z28" s="132">
        <v>29</v>
      </c>
      <c r="AA28" s="132">
        <v>21</v>
      </c>
      <c r="AB28" s="265">
        <f t="shared" si="2"/>
        <v>21</v>
      </c>
      <c r="AC28" s="271">
        <v>0</v>
      </c>
      <c r="AD28" s="170">
        <v>2</v>
      </c>
      <c r="AE28" s="170">
        <v>10</v>
      </c>
      <c r="AF28" s="170">
        <v>3</v>
      </c>
      <c r="AG28" s="170">
        <v>0</v>
      </c>
      <c r="AH28" s="170">
        <v>2</v>
      </c>
      <c r="AI28" s="170">
        <v>0</v>
      </c>
      <c r="AJ28" s="170">
        <v>1</v>
      </c>
      <c r="AK28" s="170">
        <v>1</v>
      </c>
      <c r="AL28" s="170">
        <v>1</v>
      </c>
      <c r="AM28" s="170">
        <v>0</v>
      </c>
      <c r="AN28" s="170">
        <v>1</v>
      </c>
    </row>
    <row r="29" spans="1:40" ht="6" customHeight="1" x14ac:dyDescent="0.15">
      <c r="A29" s="81"/>
      <c r="B29" s="82"/>
      <c r="C29" s="83"/>
      <c r="D29" s="172"/>
      <c r="E29" s="132"/>
      <c r="F29" s="132"/>
      <c r="G29" s="132"/>
      <c r="H29" s="266"/>
      <c r="I29" s="268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81"/>
      <c r="V29" s="82"/>
      <c r="W29" s="83"/>
      <c r="X29" s="172"/>
      <c r="Y29" s="132"/>
      <c r="Z29" s="132"/>
      <c r="AA29" s="132"/>
      <c r="AB29" s="265"/>
      <c r="AC29" s="268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</row>
    <row r="30" spans="1:40" ht="13.5" customHeight="1" x14ac:dyDescent="0.15">
      <c r="A30" s="81">
        <v>16</v>
      </c>
      <c r="B30" s="82" t="s">
        <v>206</v>
      </c>
      <c r="C30" s="83"/>
      <c r="D30" s="172">
        <v>29</v>
      </c>
      <c r="E30" s="132">
        <v>15</v>
      </c>
      <c r="F30" s="132">
        <v>10</v>
      </c>
      <c r="G30" s="132">
        <v>16</v>
      </c>
      <c r="H30" s="266">
        <f>SUM(I30:T30)</f>
        <v>12</v>
      </c>
      <c r="I30" s="270">
        <v>2</v>
      </c>
      <c r="J30" s="170">
        <v>1</v>
      </c>
      <c r="K30" s="170">
        <v>3</v>
      </c>
      <c r="L30" s="170">
        <v>1</v>
      </c>
      <c r="M30" s="170">
        <v>0</v>
      </c>
      <c r="N30" s="170">
        <v>0</v>
      </c>
      <c r="O30" s="170">
        <v>2</v>
      </c>
      <c r="P30" s="170">
        <v>1</v>
      </c>
      <c r="Q30" s="170">
        <v>0</v>
      </c>
      <c r="R30" s="170">
        <v>0</v>
      </c>
      <c r="S30" s="170">
        <v>2</v>
      </c>
      <c r="T30" s="170">
        <v>0</v>
      </c>
      <c r="U30" s="81">
        <v>16</v>
      </c>
      <c r="V30" s="82" t="s">
        <v>206</v>
      </c>
      <c r="W30" s="83"/>
      <c r="X30" s="172">
        <v>26</v>
      </c>
      <c r="Y30" s="132">
        <v>13</v>
      </c>
      <c r="Z30" s="132">
        <v>20</v>
      </c>
      <c r="AA30" s="132">
        <v>26</v>
      </c>
      <c r="AB30" s="265">
        <f t="shared" si="2"/>
        <v>24</v>
      </c>
      <c r="AC30" s="270">
        <v>0</v>
      </c>
      <c r="AD30" s="170">
        <v>0</v>
      </c>
      <c r="AE30" s="170">
        <v>4</v>
      </c>
      <c r="AF30" s="170">
        <v>12</v>
      </c>
      <c r="AG30" s="170">
        <v>0</v>
      </c>
      <c r="AH30" s="170">
        <v>1</v>
      </c>
      <c r="AI30" s="170">
        <v>0</v>
      </c>
      <c r="AJ30" s="170">
        <v>0</v>
      </c>
      <c r="AK30" s="170">
        <v>1</v>
      </c>
      <c r="AL30" s="170">
        <v>0</v>
      </c>
      <c r="AM30" s="170">
        <v>3</v>
      </c>
      <c r="AN30" s="170">
        <v>3</v>
      </c>
    </row>
    <row r="31" spans="1:40" ht="13.5" customHeight="1" x14ac:dyDescent="0.15">
      <c r="A31" s="81">
        <v>17</v>
      </c>
      <c r="B31" s="82" t="s">
        <v>207</v>
      </c>
      <c r="C31" s="83"/>
      <c r="D31" s="172">
        <v>11</v>
      </c>
      <c r="E31" s="132">
        <v>26</v>
      </c>
      <c r="F31" s="132">
        <v>17</v>
      </c>
      <c r="G31" s="132">
        <v>17</v>
      </c>
      <c r="H31" s="266">
        <f t="shared" ref="H31:H34" si="6">SUM(I31:T31)</f>
        <v>18</v>
      </c>
      <c r="I31" s="270">
        <v>2</v>
      </c>
      <c r="J31" s="170">
        <v>1</v>
      </c>
      <c r="K31" s="170">
        <v>7</v>
      </c>
      <c r="L31" s="170">
        <v>4</v>
      </c>
      <c r="M31" s="170">
        <v>2</v>
      </c>
      <c r="N31" s="170">
        <v>0</v>
      </c>
      <c r="O31" s="170">
        <v>1</v>
      </c>
      <c r="P31" s="170">
        <v>0</v>
      </c>
      <c r="Q31" s="170">
        <v>0</v>
      </c>
      <c r="R31" s="170">
        <v>1</v>
      </c>
      <c r="S31" s="170">
        <v>0</v>
      </c>
      <c r="T31" s="170">
        <v>0</v>
      </c>
      <c r="U31" s="81">
        <v>17</v>
      </c>
      <c r="V31" s="82" t="s">
        <v>207</v>
      </c>
      <c r="W31" s="83"/>
      <c r="X31" s="172">
        <v>18</v>
      </c>
      <c r="Y31" s="132">
        <v>10</v>
      </c>
      <c r="Z31" s="132">
        <v>27</v>
      </c>
      <c r="AA31" s="132">
        <v>20</v>
      </c>
      <c r="AB31" s="265">
        <f t="shared" si="2"/>
        <v>15</v>
      </c>
      <c r="AC31" s="270">
        <v>3</v>
      </c>
      <c r="AD31" s="170">
        <v>1</v>
      </c>
      <c r="AE31" s="170">
        <v>2</v>
      </c>
      <c r="AF31" s="170">
        <v>1</v>
      </c>
      <c r="AG31" s="170">
        <v>3</v>
      </c>
      <c r="AH31" s="170">
        <v>1</v>
      </c>
      <c r="AI31" s="170">
        <v>1</v>
      </c>
      <c r="AJ31" s="170">
        <v>1</v>
      </c>
      <c r="AK31" s="170">
        <v>0</v>
      </c>
      <c r="AL31" s="170">
        <v>0</v>
      </c>
      <c r="AM31" s="170">
        <v>1</v>
      </c>
      <c r="AN31" s="170">
        <v>1</v>
      </c>
    </row>
    <row r="32" spans="1:40" ht="13.5" customHeight="1" x14ac:dyDescent="0.15">
      <c r="A32" s="81">
        <v>18</v>
      </c>
      <c r="B32" s="82" t="s">
        <v>208</v>
      </c>
      <c r="C32" s="83"/>
      <c r="D32" s="172">
        <v>12</v>
      </c>
      <c r="E32" s="132">
        <v>16</v>
      </c>
      <c r="F32" s="132">
        <v>8</v>
      </c>
      <c r="G32" s="132">
        <v>10</v>
      </c>
      <c r="H32" s="266">
        <f t="shared" si="6"/>
        <v>12</v>
      </c>
      <c r="I32" s="268">
        <v>0</v>
      </c>
      <c r="J32" s="170">
        <v>0</v>
      </c>
      <c r="K32" s="170">
        <v>4</v>
      </c>
      <c r="L32" s="170">
        <v>1</v>
      </c>
      <c r="M32" s="170">
        <v>1</v>
      </c>
      <c r="N32" s="170">
        <v>2</v>
      </c>
      <c r="O32" s="170">
        <v>3</v>
      </c>
      <c r="P32" s="170">
        <v>0</v>
      </c>
      <c r="Q32" s="170">
        <v>0</v>
      </c>
      <c r="R32" s="170">
        <v>1</v>
      </c>
      <c r="S32" s="170">
        <v>0</v>
      </c>
      <c r="T32" s="170">
        <v>0</v>
      </c>
      <c r="U32" s="81">
        <v>18</v>
      </c>
      <c r="V32" s="82" t="s">
        <v>208</v>
      </c>
      <c r="W32" s="83"/>
      <c r="X32" s="172">
        <v>13</v>
      </c>
      <c r="Y32" s="132">
        <v>11</v>
      </c>
      <c r="Z32" s="132">
        <v>8</v>
      </c>
      <c r="AA32" s="132">
        <v>9</v>
      </c>
      <c r="AB32" s="265">
        <f t="shared" si="2"/>
        <v>5</v>
      </c>
      <c r="AC32" s="268">
        <v>0</v>
      </c>
      <c r="AD32" s="170">
        <v>0</v>
      </c>
      <c r="AE32" s="170">
        <v>1</v>
      </c>
      <c r="AF32" s="170">
        <v>0</v>
      </c>
      <c r="AG32" s="170">
        <v>0</v>
      </c>
      <c r="AH32" s="170">
        <v>1</v>
      </c>
      <c r="AI32" s="170">
        <v>1</v>
      </c>
      <c r="AJ32" s="170">
        <v>0</v>
      </c>
      <c r="AK32" s="170">
        <v>1</v>
      </c>
      <c r="AL32" s="170">
        <v>1</v>
      </c>
      <c r="AM32" s="170">
        <v>0</v>
      </c>
      <c r="AN32" s="170">
        <v>0</v>
      </c>
    </row>
    <row r="33" spans="1:40" ht="13.5" customHeight="1" x14ac:dyDescent="0.15">
      <c r="A33" s="81">
        <v>19</v>
      </c>
      <c r="B33" s="82" t="s">
        <v>209</v>
      </c>
      <c r="C33" s="83"/>
      <c r="D33" s="172">
        <v>13</v>
      </c>
      <c r="E33" s="132">
        <v>8</v>
      </c>
      <c r="F33" s="132">
        <v>15</v>
      </c>
      <c r="G33" s="132">
        <v>14</v>
      </c>
      <c r="H33" s="266">
        <f t="shared" si="6"/>
        <v>14</v>
      </c>
      <c r="I33" s="270">
        <v>1</v>
      </c>
      <c r="J33" s="170">
        <v>4</v>
      </c>
      <c r="K33" s="170">
        <v>2</v>
      </c>
      <c r="L33" s="170">
        <v>0</v>
      </c>
      <c r="M33" s="170">
        <v>1</v>
      </c>
      <c r="N33" s="170">
        <v>0</v>
      </c>
      <c r="O33" s="170">
        <v>1</v>
      </c>
      <c r="P33" s="170">
        <v>1</v>
      </c>
      <c r="Q33" s="170">
        <v>0</v>
      </c>
      <c r="R33" s="170">
        <v>0</v>
      </c>
      <c r="S33" s="170">
        <v>0</v>
      </c>
      <c r="T33" s="269">
        <v>4</v>
      </c>
      <c r="U33" s="81">
        <v>19</v>
      </c>
      <c r="V33" s="82" t="s">
        <v>209</v>
      </c>
      <c r="W33" s="83"/>
      <c r="X33" s="172">
        <v>15</v>
      </c>
      <c r="Y33" s="132">
        <v>15</v>
      </c>
      <c r="Z33" s="132">
        <v>19</v>
      </c>
      <c r="AA33" s="132">
        <v>12</v>
      </c>
      <c r="AB33" s="265">
        <f t="shared" si="2"/>
        <v>17</v>
      </c>
      <c r="AC33" s="270">
        <v>0</v>
      </c>
      <c r="AD33" s="170">
        <v>0</v>
      </c>
      <c r="AE33" s="170">
        <v>7</v>
      </c>
      <c r="AF33" s="170">
        <v>1</v>
      </c>
      <c r="AG33" s="170">
        <v>2</v>
      </c>
      <c r="AH33" s="170">
        <v>1</v>
      </c>
      <c r="AI33" s="170">
        <v>0</v>
      </c>
      <c r="AJ33" s="170">
        <v>2</v>
      </c>
      <c r="AK33" s="170">
        <v>2</v>
      </c>
      <c r="AL33" s="170">
        <v>1</v>
      </c>
      <c r="AM33" s="170">
        <v>1</v>
      </c>
      <c r="AN33" s="269">
        <v>0</v>
      </c>
    </row>
    <row r="34" spans="1:40" ht="13.5" customHeight="1" x14ac:dyDescent="0.15">
      <c r="A34" s="81">
        <v>20</v>
      </c>
      <c r="B34" s="82" t="s">
        <v>210</v>
      </c>
      <c r="C34" s="83"/>
      <c r="D34" s="172">
        <v>19</v>
      </c>
      <c r="E34" s="132">
        <v>29</v>
      </c>
      <c r="F34" s="132">
        <v>30</v>
      </c>
      <c r="G34" s="132">
        <v>24</v>
      </c>
      <c r="H34" s="266">
        <f t="shared" si="6"/>
        <v>28</v>
      </c>
      <c r="I34" s="270">
        <v>0</v>
      </c>
      <c r="J34" s="170">
        <v>0</v>
      </c>
      <c r="K34" s="170">
        <v>5</v>
      </c>
      <c r="L34" s="170">
        <v>10</v>
      </c>
      <c r="M34" s="170">
        <v>3</v>
      </c>
      <c r="N34" s="170">
        <v>2</v>
      </c>
      <c r="O34" s="170">
        <v>2</v>
      </c>
      <c r="P34" s="170">
        <v>0</v>
      </c>
      <c r="Q34" s="170">
        <v>0</v>
      </c>
      <c r="R34" s="170">
        <v>3</v>
      </c>
      <c r="S34" s="170">
        <v>2</v>
      </c>
      <c r="T34" s="170">
        <v>1</v>
      </c>
      <c r="U34" s="81">
        <v>20</v>
      </c>
      <c r="V34" s="82" t="s">
        <v>210</v>
      </c>
      <c r="W34" s="83"/>
      <c r="X34" s="172">
        <v>29</v>
      </c>
      <c r="Y34" s="132">
        <v>38</v>
      </c>
      <c r="Z34" s="132">
        <v>28</v>
      </c>
      <c r="AA34" s="132">
        <v>34</v>
      </c>
      <c r="AB34" s="265">
        <f t="shared" si="2"/>
        <v>37</v>
      </c>
      <c r="AC34" s="270">
        <v>0</v>
      </c>
      <c r="AD34" s="170">
        <v>3</v>
      </c>
      <c r="AE34" s="170">
        <v>16</v>
      </c>
      <c r="AF34" s="170">
        <v>8</v>
      </c>
      <c r="AG34" s="170">
        <v>0</v>
      </c>
      <c r="AH34" s="170">
        <v>2</v>
      </c>
      <c r="AI34" s="170">
        <v>4</v>
      </c>
      <c r="AJ34" s="170">
        <v>0</v>
      </c>
      <c r="AK34" s="170">
        <v>2</v>
      </c>
      <c r="AL34" s="170">
        <v>1</v>
      </c>
      <c r="AM34" s="170">
        <v>1</v>
      </c>
      <c r="AN34" s="170">
        <v>0</v>
      </c>
    </row>
    <row r="35" spans="1:40" ht="6" customHeight="1" x14ac:dyDescent="0.15">
      <c r="A35" s="81"/>
      <c r="B35" s="82"/>
      <c r="C35" s="83"/>
      <c r="D35" s="172"/>
      <c r="E35" s="132"/>
      <c r="F35" s="132"/>
      <c r="G35" s="132"/>
      <c r="H35" s="266"/>
      <c r="I35" s="268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81"/>
      <c r="V35" s="82"/>
      <c r="W35" s="83"/>
      <c r="X35" s="172"/>
      <c r="Y35" s="132"/>
      <c r="Z35" s="132"/>
      <c r="AA35" s="132"/>
      <c r="AB35" s="265"/>
      <c r="AC35" s="268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</row>
    <row r="36" spans="1:40" ht="13.5" customHeight="1" x14ac:dyDescent="0.15">
      <c r="A36" s="81">
        <v>21</v>
      </c>
      <c r="B36" s="82" t="s">
        <v>211</v>
      </c>
      <c r="C36" s="83"/>
      <c r="D36" s="172">
        <v>38</v>
      </c>
      <c r="E36" s="132">
        <v>34</v>
      </c>
      <c r="F36" s="132">
        <v>28</v>
      </c>
      <c r="G36" s="132">
        <v>23</v>
      </c>
      <c r="H36" s="266">
        <f>SUM(I36:T36)</f>
        <v>35</v>
      </c>
      <c r="I36" s="270">
        <v>1</v>
      </c>
      <c r="J36" s="170">
        <v>0</v>
      </c>
      <c r="K36" s="170">
        <v>4</v>
      </c>
      <c r="L36" s="170">
        <v>7</v>
      </c>
      <c r="M36" s="170">
        <v>1</v>
      </c>
      <c r="N36" s="170">
        <v>7</v>
      </c>
      <c r="O36" s="170">
        <v>1</v>
      </c>
      <c r="P36" s="170">
        <v>2</v>
      </c>
      <c r="Q36" s="170">
        <v>3</v>
      </c>
      <c r="R36" s="170">
        <v>6</v>
      </c>
      <c r="S36" s="170">
        <v>3</v>
      </c>
      <c r="T36" s="170">
        <v>0</v>
      </c>
      <c r="U36" s="81">
        <v>21</v>
      </c>
      <c r="V36" s="82" t="s">
        <v>211</v>
      </c>
      <c r="W36" s="83"/>
      <c r="X36" s="172">
        <v>40</v>
      </c>
      <c r="Y36" s="132">
        <v>27</v>
      </c>
      <c r="Z36" s="132">
        <v>38</v>
      </c>
      <c r="AA36" s="132">
        <v>24</v>
      </c>
      <c r="AB36" s="265">
        <f t="shared" si="2"/>
        <v>42</v>
      </c>
      <c r="AC36" s="270">
        <v>1</v>
      </c>
      <c r="AD36" s="170">
        <v>3</v>
      </c>
      <c r="AE36" s="170">
        <v>9</v>
      </c>
      <c r="AF36" s="170">
        <v>7</v>
      </c>
      <c r="AG36" s="170">
        <v>4</v>
      </c>
      <c r="AH36" s="170">
        <v>1</v>
      </c>
      <c r="AI36" s="170">
        <v>2</v>
      </c>
      <c r="AJ36" s="170">
        <v>3</v>
      </c>
      <c r="AK36" s="170">
        <v>4</v>
      </c>
      <c r="AL36" s="170">
        <v>5</v>
      </c>
      <c r="AM36" s="170">
        <v>2</v>
      </c>
      <c r="AN36" s="170">
        <v>1</v>
      </c>
    </row>
    <row r="37" spans="1:40" ht="13.5" customHeight="1" x14ac:dyDescent="0.15">
      <c r="A37" s="81">
        <v>22</v>
      </c>
      <c r="B37" s="82" t="s">
        <v>212</v>
      </c>
      <c r="C37" s="83"/>
      <c r="D37" s="172">
        <v>79</v>
      </c>
      <c r="E37" s="132">
        <v>44</v>
      </c>
      <c r="F37" s="132">
        <v>62</v>
      </c>
      <c r="G37" s="132">
        <v>60</v>
      </c>
      <c r="H37" s="266">
        <f t="shared" ref="H37:H40" si="7">SUM(I37:T37)</f>
        <v>64</v>
      </c>
      <c r="I37" s="270">
        <v>5</v>
      </c>
      <c r="J37" s="170">
        <v>1</v>
      </c>
      <c r="K37" s="170">
        <v>22</v>
      </c>
      <c r="L37" s="170">
        <v>13</v>
      </c>
      <c r="M37" s="170">
        <v>4</v>
      </c>
      <c r="N37" s="170">
        <v>4</v>
      </c>
      <c r="O37" s="170">
        <v>0</v>
      </c>
      <c r="P37" s="170">
        <v>1</v>
      </c>
      <c r="Q37" s="170">
        <v>6</v>
      </c>
      <c r="R37" s="170">
        <v>2</v>
      </c>
      <c r="S37" s="170">
        <v>4</v>
      </c>
      <c r="T37" s="170">
        <v>2</v>
      </c>
      <c r="U37" s="81">
        <v>22</v>
      </c>
      <c r="V37" s="82" t="s">
        <v>212</v>
      </c>
      <c r="W37" s="83"/>
      <c r="X37" s="172">
        <v>65</v>
      </c>
      <c r="Y37" s="132">
        <v>86</v>
      </c>
      <c r="Z37" s="132">
        <v>85</v>
      </c>
      <c r="AA37" s="132">
        <v>76</v>
      </c>
      <c r="AB37" s="265">
        <f t="shared" si="2"/>
        <v>84</v>
      </c>
      <c r="AC37" s="270">
        <v>3</v>
      </c>
      <c r="AD37" s="170">
        <v>2</v>
      </c>
      <c r="AE37" s="170">
        <v>36</v>
      </c>
      <c r="AF37" s="170">
        <v>14</v>
      </c>
      <c r="AG37" s="170">
        <v>4</v>
      </c>
      <c r="AH37" s="170">
        <v>4</v>
      </c>
      <c r="AI37" s="170">
        <v>3</v>
      </c>
      <c r="AJ37" s="170">
        <v>1</v>
      </c>
      <c r="AK37" s="170">
        <v>2</v>
      </c>
      <c r="AL37" s="170">
        <v>6</v>
      </c>
      <c r="AM37" s="170">
        <v>7</v>
      </c>
      <c r="AN37" s="170">
        <v>2</v>
      </c>
    </row>
    <row r="38" spans="1:40" ht="13.5" customHeight="1" x14ac:dyDescent="0.15">
      <c r="A38" s="81">
        <v>23</v>
      </c>
      <c r="B38" s="82" t="s">
        <v>213</v>
      </c>
      <c r="C38" s="83"/>
      <c r="D38" s="172">
        <v>275</v>
      </c>
      <c r="E38" s="132">
        <v>319</v>
      </c>
      <c r="F38" s="132">
        <v>293</v>
      </c>
      <c r="G38" s="132">
        <v>278</v>
      </c>
      <c r="H38" s="266">
        <f t="shared" si="7"/>
        <v>251</v>
      </c>
      <c r="I38" s="270">
        <v>16</v>
      </c>
      <c r="J38" s="170">
        <v>10</v>
      </c>
      <c r="K38" s="170">
        <v>37</v>
      </c>
      <c r="L38" s="170">
        <v>57</v>
      </c>
      <c r="M38" s="170">
        <v>20</v>
      </c>
      <c r="N38" s="170">
        <v>24</v>
      </c>
      <c r="O38" s="170">
        <v>11</v>
      </c>
      <c r="P38" s="170">
        <v>16</v>
      </c>
      <c r="Q38" s="170">
        <v>10</v>
      </c>
      <c r="R38" s="170">
        <v>18</v>
      </c>
      <c r="S38" s="170">
        <v>19</v>
      </c>
      <c r="T38" s="170">
        <v>13</v>
      </c>
      <c r="U38" s="81">
        <v>23</v>
      </c>
      <c r="V38" s="82" t="s">
        <v>213</v>
      </c>
      <c r="W38" s="83"/>
      <c r="X38" s="172">
        <v>487</v>
      </c>
      <c r="Y38" s="132">
        <v>421</v>
      </c>
      <c r="Z38" s="132">
        <v>366</v>
      </c>
      <c r="AA38" s="132">
        <v>372</v>
      </c>
      <c r="AB38" s="265">
        <f t="shared" si="2"/>
        <v>335</v>
      </c>
      <c r="AC38" s="270">
        <v>15</v>
      </c>
      <c r="AD38" s="170">
        <v>11</v>
      </c>
      <c r="AE38" s="170">
        <v>96</v>
      </c>
      <c r="AF38" s="170">
        <v>66</v>
      </c>
      <c r="AG38" s="170">
        <v>33</v>
      </c>
      <c r="AH38" s="170">
        <v>20</v>
      </c>
      <c r="AI38" s="170">
        <v>13</v>
      </c>
      <c r="AJ38" s="170">
        <v>18</v>
      </c>
      <c r="AK38" s="170">
        <v>27</v>
      </c>
      <c r="AL38" s="170">
        <v>18</v>
      </c>
      <c r="AM38" s="170">
        <v>5</v>
      </c>
      <c r="AN38" s="170">
        <v>13</v>
      </c>
    </row>
    <row r="39" spans="1:40" ht="13.5" customHeight="1" x14ac:dyDescent="0.15">
      <c r="A39" s="81">
        <v>24</v>
      </c>
      <c r="B39" s="82" t="s">
        <v>214</v>
      </c>
      <c r="C39" s="83"/>
      <c r="D39" s="172">
        <v>30</v>
      </c>
      <c r="E39" s="132">
        <v>49</v>
      </c>
      <c r="F39" s="132">
        <v>32</v>
      </c>
      <c r="G39" s="132">
        <v>41</v>
      </c>
      <c r="H39" s="266">
        <f t="shared" si="7"/>
        <v>39</v>
      </c>
      <c r="I39" s="268">
        <v>0</v>
      </c>
      <c r="J39" s="170">
        <v>4</v>
      </c>
      <c r="K39" s="170">
        <v>11</v>
      </c>
      <c r="L39" s="170">
        <v>5</v>
      </c>
      <c r="M39" s="170">
        <v>2</v>
      </c>
      <c r="N39" s="170">
        <v>2</v>
      </c>
      <c r="O39" s="170">
        <v>4</v>
      </c>
      <c r="P39" s="170">
        <v>2</v>
      </c>
      <c r="Q39" s="170">
        <v>4</v>
      </c>
      <c r="R39" s="170">
        <v>2</v>
      </c>
      <c r="S39" s="170">
        <v>2</v>
      </c>
      <c r="T39" s="170">
        <v>1</v>
      </c>
      <c r="U39" s="81">
        <v>24</v>
      </c>
      <c r="V39" s="82" t="s">
        <v>214</v>
      </c>
      <c r="W39" s="83"/>
      <c r="X39" s="172">
        <v>38</v>
      </c>
      <c r="Y39" s="132">
        <v>65</v>
      </c>
      <c r="Z39" s="132">
        <v>46</v>
      </c>
      <c r="AA39" s="132">
        <v>52</v>
      </c>
      <c r="AB39" s="265">
        <f t="shared" si="2"/>
        <v>52</v>
      </c>
      <c r="AC39" s="268">
        <v>4</v>
      </c>
      <c r="AD39" s="170">
        <v>3</v>
      </c>
      <c r="AE39" s="170">
        <v>7</v>
      </c>
      <c r="AF39" s="170">
        <v>10</v>
      </c>
      <c r="AG39" s="170">
        <v>3</v>
      </c>
      <c r="AH39" s="170">
        <v>3</v>
      </c>
      <c r="AI39" s="170">
        <v>2</v>
      </c>
      <c r="AJ39" s="170">
        <v>7</v>
      </c>
      <c r="AK39" s="170">
        <v>4</v>
      </c>
      <c r="AL39" s="170">
        <v>5</v>
      </c>
      <c r="AM39" s="170">
        <v>2</v>
      </c>
      <c r="AN39" s="170">
        <v>2</v>
      </c>
    </row>
    <row r="40" spans="1:40" ht="13.5" customHeight="1" x14ac:dyDescent="0.15">
      <c r="A40" s="81">
        <v>25</v>
      </c>
      <c r="B40" s="82" t="s">
        <v>215</v>
      </c>
      <c r="C40" s="83"/>
      <c r="D40" s="172">
        <v>39</v>
      </c>
      <c r="E40" s="132">
        <v>38</v>
      </c>
      <c r="F40" s="132">
        <v>43</v>
      </c>
      <c r="G40" s="132">
        <v>48</v>
      </c>
      <c r="H40" s="266">
        <f t="shared" si="7"/>
        <v>38</v>
      </c>
      <c r="I40" s="270">
        <v>4</v>
      </c>
      <c r="J40" s="170">
        <v>1</v>
      </c>
      <c r="K40" s="170">
        <v>5</v>
      </c>
      <c r="L40" s="170">
        <v>10</v>
      </c>
      <c r="M40" s="170">
        <v>2</v>
      </c>
      <c r="N40" s="170">
        <v>4</v>
      </c>
      <c r="O40" s="170">
        <v>3</v>
      </c>
      <c r="P40" s="170">
        <v>2</v>
      </c>
      <c r="Q40" s="170">
        <v>2</v>
      </c>
      <c r="R40" s="170">
        <v>3</v>
      </c>
      <c r="S40" s="170">
        <v>1</v>
      </c>
      <c r="T40" s="170">
        <v>1</v>
      </c>
      <c r="U40" s="81">
        <v>25</v>
      </c>
      <c r="V40" s="82" t="s">
        <v>215</v>
      </c>
      <c r="W40" s="83"/>
      <c r="X40" s="172">
        <v>47</v>
      </c>
      <c r="Y40" s="132">
        <v>36</v>
      </c>
      <c r="Z40" s="132">
        <v>53</v>
      </c>
      <c r="AA40" s="132">
        <v>41</v>
      </c>
      <c r="AB40" s="265">
        <f t="shared" si="2"/>
        <v>44</v>
      </c>
      <c r="AC40" s="270">
        <v>1</v>
      </c>
      <c r="AD40" s="170">
        <v>3</v>
      </c>
      <c r="AE40" s="170">
        <v>10</v>
      </c>
      <c r="AF40" s="170">
        <v>3</v>
      </c>
      <c r="AG40" s="170">
        <v>4</v>
      </c>
      <c r="AH40" s="170">
        <v>2</v>
      </c>
      <c r="AI40" s="170">
        <v>2</v>
      </c>
      <c r="AJ40" s="170">
        <v>2</v>
      </c>
      <c r="AK40" s="170">
        <v>3</v>
      </c>
      <c r="AL40" s="170">
        <v>6</v>
      </c>
      <c r="AM40" s="170">
        <v>5</v>
      </c>
      <c r="AN40" s="170">
        <v>3</v>
      </c>
    </row>
    <row r="41" spans="1:40" ht="6" customHeight="1" x14ac:dyDescent="0.15">
      <c r="A41" s="81"/>
      <c r="B41" s="82"/>
      <c r="C41" s="83"/>
      <c r="D41" s="172"/>
      <c r="E41" s="132"/>
      <c r="F41" s="132"/>
      <c r="G41" s="132"/>
      <c r="H41" s="266"/>
      <c r="I41" s="268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81"/>
      <c r="V41" s="82"/>
      <c r="W41" s="83"/>
      <c r="X41" s="172"/>
      <c r="Y41" s="132"/>
      <c r="Z41" s="132"/>
      <c r="AA41" s="132"/>
      <c r="AB41" s="265"/>
      <c r="AC41" s="268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</row>
    <row r="42" spans="1:40" ht="13.5" customHeight="1" x14ac:dyDescent="0.15">
      <c r="A42" s="81">
        <v>26</v>
      </c>
      <c r="B42" s="82" t="s">
        <v>216</v>
      </c>
      <c r="C42" s="83"/>
      <c r="D42" s="172">
        <v>116</v>
      </c>
      <c r="E42" s="132">
        <v>111</v>
      </c>
      <c r="F42" s="132">
        <v>88</v>
      </c>
      <c r="G42" s="132">
        <v>102</v>
      </c>
      <c r="H42" s="266">
        <f>SUM(I42:T42)</f>
        <v>93</v>
      </c>
      <c r="I42" s="270">
        <v>5</v>
      </c>
      <c r="J42" s="170">
        <v>3</v>
      </c>
      <c r="K42" s="170">
        <v>20</v>
      </c>
      <c r="L42" s="170">
        <v>24</v>
      </c>
      <c r="M42" s="170">
        <v>4</v>
      </c>
      <c r="N42" s="170">
        <v>4</v>
      </c>
      <c r="O42" s="170">
        <v>3</v>
      </c>
      <c r="P42" s="170">
        <v>7</v>
      </c>
      <c r="Q42" s="170">
        <v>7</v>
      </c>
      <c r="R42" s="170">
        <v>6</v>
      </c>
      <c r="S42" s="170">
        <v>2</v>
      </c>
      <c r="T42" s="170">
        <v>8</v>
      </c>
      <c r="U42" s="81">
        <v>26</v>
      </c>
      <c r="V42" s="82" t="s">
        <v>216</v>
      </c>
      <c r="W42" s="83"/>
      <c r="X42" s="172">
        <v>117</v>
      </c>
      <c r="Y42" s="132">
        <v>112</v>
      </c>
      <c r="Z42" s="132">
        <v>108</v>
      </c>
      <c r="AA42" s="132">
        <v>96</v>
      </c>
      <c r="AB42" s="265">
        <f t="shared" si="2"/>
        <v>125</v>
      </c>
      <c r="AC42" s="270">
        <v>7</v>
      </c>
      <c r="AD42" s="170">
        <v>6</v>
      </c>
      <c r="AE42" s="170">
        <v>45</v>
      </c>
      <c r="AF42" s="170">
        <v>26</v>
      </c>
      <c r="AG42" s="170">
        <v>9</v>
      </c>
      <c r="AH42" s="170">
        <v>7</v>
      </c>
      <c r="AI42" s="170">
        <v>2</v>
      </c>
      <c r="AJ42" s="170">
        <v>1</v>
      </c>
      <c r="AK42" s="170">
        <v>8</v>
      </c>
      <c r="AL42" s="170">
        <v>4</v>
      </c>
      <c r="AM42" s="170">
        <v>6</v>
      </c>
      <c r="AN42" s="170">
        <v>4</v>
      </c>
    </row>
    <row r="43" spans="1:40" ht="13.5" customHeight="1" x14ac:dyDescent="0.15">
      <c r="A43" s="81">
        <v>27</v>
      </c>
      <c r="B43" s="82" t="s">
        <v>217</v>
      </c>
      <c r="C43" s="83"/>
      <c r="D43" s="172">
        <v>307</v>
      </c>
      <c r="E43" s="132">
        <v>274</v>
      </c>
      <c r="F43" s="132">
        <v>313</v>
      </c>
      <c r="G43" s="132">
        <v>293</v>
      </c>
      <c r="H43" s="266">
        <f t="shared" ref="H43:H46" si="8">SUM(I43:T43)</f>
        <v>263</v>
      </c>
      <c r="I43" s="270">
        <v>21</v>
      </c>
      <c r="J43" s="170">
        <v>15</v>
      </c>
      <c r="K43" s="170">
        <v>46</v>
      </c>
      <c r="L43" s="170">
        <v>63</v>
      </c>
      <c r="M43" s="170">
        <v>18</v>
      </c>
      <c r="N43" s="170">
        <v>11</v>
      </c>
      <c r="O43" s="170">
        <v>11</v>
      </c>
      <c r="P43" s="170">
        <v>20</v>
      </c>
      <c r="Q43" s="170">
        <v>12</v>
      </c>
      <c r="R43" s="170">
        <v>19</v>
      </c>
      <c r="S43" s="170">
        <v>14</v>
      </c>
      <c r="T43" s="170">
        <v>13</v>
      </c>
      <c r="U43" s="81">
        <v>27</v>
      </c>
      <c r="V43" s="82" t="s">
        <v>217</v>
      </c>
      <c r="W43" s="83"/>
      <c r="X43" s="172">
        <v>394</v>
      </c>
      <c r="Y43" s="132">
        <v>389</v>
      </c>
      <c r="Z43" s="132">
        <v>393</v>
      </c>
      <c r="AA43" s="132">
        <v>360</v>
      </c>
      <c r="AB43" s="265">
        <f t="shared" si="2"/>
        <v>356</v>
      </c>
      <c r="AC43" s="270">
        <v>18</v>
      </c>
      <c r="AD43" s="170">
        <v>22</v>
      </c>
      <c r="AE43" s="170">
        <v>102</v>
      </c>
      <c r="AF43" s="170">
        <v>68</v>
      </c>
      <c r="AG43" s="170">
        <v>19</v>
      </c>
      <c r="AH43" s="170">
        <v>18</v>
      </c>
      <c r="AI43" s="170">
        <v>27</v>
      </c>
      <c r="AJ43" s="170">
        <v>14</v>
      </c>
      <c r="AK43" s="170">
        <v>20</v>
      </c>
      <c r="AL43" s="170">
        <v>15</v>
      </c>
      <c r="AM43" s="170">
        <v>25</v>
      </c>
      <c r="AN43" s="170">
        <v>8</v>
      </c>
    </row>
    <row r="44" spans="1:40" ht="13.5" customHeight="1" x14ac:dyDescent="0.15">
      <c r="A44" s="81">
        <v>28</v>
      </c>
      <c r="B44" s="82" t="s">
        <v>218</v>
      </c>
      <c r="C44" s="83"/>
      <c r="D44" s="172">
        <v>224</v>
      </c>
      <c r="E44" s="132">
        <v>277</v>
      </c>
      <c r="F44" s="132">
        <v>271</v>
      </c>
      <c r="G44" s="132">
        <v>258</v>
      </c>
      <c r="H44" s="266">
        <f t="shared" si="8"/>
        <v>209</v>
      </c>
      <c r="I44" s="270">
        <v>33</v>
      </c>
      <c r="J44" s="170">
        <v>15</v>
      </c>
      <c r="K44" s="170">
        <v>42</v>
      </c>
      <c r="L44" s="170">
        <v>43</v>
      </c>
      <c r="M44" s="170">
        <v>8</v>
      </c>
      <c r="N44" s="170">
        <v>7</v>
      </c>
      <c r="O44" s="170">
        <v>7</v>
      </c>
      <c r="P44" s="170">
        <v>10</v>
      </c>
      <c r="Q44" s="170">
        <v>13</v>
      </c>
      <c r="R44" s="170">
        <v>15</v>
      </c>
      <c r="S44" s="170">
        <v>7</v>
      </c>
      <c r="T44" s="170">
        <v>9</v>
      </c>
      <c r="U44" s="81">
        <v>28</v>
      </c>
      <c r="V44" s="82" t="s">
        <v>218</v>
      </c>
      <c r="W44" s="83"/>
      <c r="X44" s="172">
        <v>277</v>
      </c>
      <c r="Y44" s="132">
        <v>257</v>
      </c>
      <c r="Z44" s="132">
        <v>297</v>
      </c>
      <c r="AA44" s="132">
        <v>322</v>
      </c>
      <c r="AB44" s="265">
        <f t="shared" si="2"/>
        <v>302</v>
      </c>
      <c r="AC44" s="270">
        <v>10</v>
      </c>
      <c r="AD44" s="170">
        <v>13</v>
      </c>
      <c r="AE44" s="170">
        <v>109</v>
      </c>
      <c r="AF44" s="170">
        <v>47</v>
      </c>
      <c r="AG44" s="170">
        <v>19</v>
      </c>
      <c r="AH44" s="170">
        <v>8</v>
      </c>
      <c r="AI44" s="170">
        <v>14</v>
      </c>
      <c r="AJ44" s="170">
        <v>7</v>
      </c>
      <c r="AK44" s="170">
        <v>22</v>
      </c>
      <c r="AL44" s="170">
        <v>21</v>
      </c>
      <c r="AM44" s="170">
        <v>16</v>
      </c>
      <c r="AN44" s="170">
        <v>16</v>
      </c>
    </row>
    <row r="45" spans="1:40" ht="13.5" customHeight="1" x14ac:dyDescent="0.15">
      <c r="A45" s="81">
        <v>29</v>
      </c>
      <c r="B45" s="82" t="s">
        <v>219</v>
      </c>
      <c r="C45" s="83"/>
      <c r="D45" s="172">
        <v>24</v>
      </c>
      <c r="E45" s="132">
        <v>20</v>
      </c>
      <c r="F45" s="132">
        <v>23</v>
      </c>
      <c r="G45" s="132">
        <v>22</v>
      </c>
      <c r="H45" s="266">
        <f t="shared" si="8"/>
        <v>22</v>
      </c>
      <c r="I45" s="270">
        <v>0</v>
      </c>
      <c r="J45" s="170">
        <v>0</v>
      </c>
      <c r="K45" s="170">
        <v>10</v>
      </c>
      <c r="L45" s="170">
        <v>5</v>
      </c>
      <c r="M45" s="170">
        <v>0</v>
      </c>
      <c r="N45" s="170">
        <v>3</v>
      </c>
      <c r="O45" s="170">
        <v>0</v>
      </c>
      <c r="P45" s="170">
        <v>2</v>
      </c>
      <c r="Q45" s="170">
        <v>2</v>
      </c>
      <c r="R45" s="170">
        <v>0</v>
      </c>
      <c r="S45" s="170">
        <v>0</v>
      </c>
      <c r="T45" s="170">
        <v>0</v>
      </c>
      <c r="U45" s="81">
        <v>29</v>
      </c>
      <c r="V45" s="82" t="s">
        <v>219</v>
      </c>
      <c r="W45" s="83"/>
      <c r="X45" s="172">
        <v>19</v>
      </c>
      <c r="Y45" s="132">
        <v>31</v>
      </c>
      <c r="Z45" s="132">
        <v>35</v>
      </c>
      <c r="AA45" s="132">
        <v>27</v>
      </c>
      <c r="AB45" s="265">
        <f t="shared" si="2"/>
        <v>28</v>
      </c>
      <c r="AC45" s="270">
        <v>4</v>
      </c>
      <c r="AD45" s="170">
        <v>1</v>
      </c>
      <c r="AE45" s="170">
        <v>6</v>
      </c>
      <c r="AF45" s="170">
        <v>12</v>
      </c>
      <c r="AG45" s="170">
        <v>0</v>
      </c>
      <c r="AH45" s="170">
        <v>1</v>
      </c>
      <c r="AI45" s="170">
        <v>2</v>
      </c>
      <c r="AJ45" s="170">
        <v>1</v>
      </c>
      <c r="AK45" s="170">
        <v>1</v>
      </c>
      <c r="AL45" s="170">
        <v>0</v>
      </c>
      <c r="AM45" s="170">
        <v>0</v>
      </c>
      <c r="AN45" s="170">
        <v>0</v>
      </c>
    </row>
    <row r="46" spans="1:40" ht="13.5" customHeight="1" x14ac:dyDescent="0.15">
      <c r="A46" s="81">
        <v>30</v>
      </c>
      <c r="B46" s="82" t="s">
        <v>220</v>
      </c>
      <c r="C46" s="83"/>
      <c r="D46" s="172">
        <v>12</v>
      </c>
      <c r="E46" s="132">
        <v>23</v>
      </c>
      <c r="F46" s="132">
        <v>15</v>
      </c>
      <c r="G46" s="132">
        <v>18</v>
      </c>
      <c r="H46" s="266">
        <f t="shared" si="8"/>
        <v>14</v>
      </c>
      <c r="I46" s="268">
        <v>0</v>
      </c>
      <c r="J46" s="170">
        <v>0</v>
      </c>
      <c r="K46" s="170">
        <v>3</v>
      </c>
      <c r="L46" s="170">
        <v>2</v>
      </c>
      <c r="M46" s="170">
        <v>1</v>
      </c>
      <c r="N46" s="170">
        <v>1</v>
      </c>
      <c r="O46" s="170">
        <v>3</v>
      </c>
      <c r="P46" s="170">
        <v>3</v>
      </c>
      <c r="Q46" s="170">
        <v>0</v>
      </c>
      <c r="R46" s="170">
        <v>0</v>
      </c>
      <c r="S46" s="170">
        <v>1</v>
      </c>
      <c r="T46" s="170">
        <v>0</v>
      </c>
      <c r="U46" s="81">
        <v>30</v>
      </c>
      <c r="V46" s="82" t="s">
        <v>220</v>
      </c>
      <c r="W46" s="83"/>
      <c r="X46" s="172">
        <v>17</v>
      </c>
      <c r="Y46" s="132">
        <v>21</v>
      </c>
      <c r="Z46" s="132">
        <v>15</v>
      </c>
      <c r="AA46" s="132">
        <v>10</v>
      </c>
      <c r="AB46" s="265">
        <f t="shared" si="2"/>
        <v>14</v>
      </c>
      <c r="AC46" s="268">
        <v>0</v>
      </c>
      <c r="AD46" s="170">
        <v>0</v>
      </c>
      <c r="AE46" s="170">
        <v>3</v>
      </c>
      <c r="AF46" s="170">
        <v>1</v>
      </c>
      <c r="AG46" s="170">
        <v>1</v>
      </c>
      <c r="AH46" s="170">
        <v>0</v>
      </c>
      <c r="AI46" s="170">
        <v>6</v>
      </c>
      <c r="AJ46" s="170">
        <v>2</v>
      </c>
      <c r="AK46" s="170">
        <v>0</v>
      </c>
      <c r="AL46" s="170">
        <v>0</v>
      </c>
      <c r="AM46" s="170">
        <v>0</v>
      </c>
      <c r="AN46" s="170">
        <v>1</v>
      </c>
    </row>
    <row r="47" spans="1:40" ht="6" customHeight="1" x14ac:dyDescent="0.15">
      <c r="A47" s="81"/>
      <c r="B47" s="82"/>
      <c r="C47" s="83"/>
      <c r="D47" s="172"/>
      <c r="E47" s="132"/>
      <c r="F47" s="132"/>
      <c r="G47" s="132"/>
      <c r="H47" s="266"/>
      <c r="I47" s="268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81"/>
      <c r="V47" s="82"/>
      <c r="W47" s="83"/>
      <c r="X47" s="172"/>
      <c r="Y47" s="132"/>
      <c r="Z47" s="132"/>
      <c r="AA47" s="132"/>
      <c r="AB47" s="265"/>
      <c r="AC47" s="268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</row>
    <row r="48" spans="1:40" ht="13.5" customHeight="1" x14ac:dyDescent="0.15">
      <c r="A48" s="81">
        <v>31</v>
      </c>
      <c r="B48" s="82" t="s">
        <v>221</v>
      </c>
      <c r="C48" s="83"/>
      <c r="D48" s="172">
        <v>28</v>
      </c>
      <c r="E48" s="132">
        <v>14</v>
      </c>
      <c r="F48" s="132">
        <v>14</v>
      </c>
      <c r="G48" s="132">
        <v>18</v>
      </c>
      <c r="H48" s="266">
        <f>SUM(I48:T48)</f>
        <v>19</v>
      </c>
      <c r="I48" s="270">
        <v>0</v>
      </c>
      <c r="J48" s="170">
        <v>1</v>
      </c>
      <c r="K48" s="170">
        <v>8</v>
      </c>
      <c r="L48" s="170">
        <v>7</v>
      </c>
      <c r="M48" s="170">
        <v>1</v>
      </c>
      <c r="N48" s="170">
        <v>1</v>
      </c>
      <c r="O48" s="170">
        <v>0</v>
      </c>
      <c r="P48" s="170">
        <v>0</v>
      </c>
      <c r="Q48" s="170">
        <v>1</v>
      </c>
      <c r="R48" s="170">
        <v>0</v>
      </c>
      <c r="S48" s="170">
        <v>0</v>
      </c>
      <c r="T48" s="170">
        <v>0</v>
      </c>
      <c r="U48" s="81">
        <v>31</v>
      </c>
      <c r="V48" s="82" t="s">
        <v>221</v>
      </c>
      <c r="W48" s="83"/>
      <c r="X48" s="172">
        <v>30</v>
      </c>
      <c r="Y48" s="132">
        <v>26</v>
      </c>
      <c r="Z48" s="132">
        <v>17</v>
      </c>
      <c r="AA48" s="132">
        <v>24</v>
      </c>
      <c r="AB48" s="265">
        <f t="shared" si="2"/>
        <v>25</v>
      </c>
      <c r="AC48" s="270">
        <v>1</v>
      </c>
      <c r="AD48" s="170">
        <v>0</v>
      </c>
      <c r="AE48" s="170">
        <v>6</v>
      </c>
      <c r="AF48" s="170">
        <v>13</v>
      </c>
      <c r="AG48" s="170">
        <v>1</v>
      </c>
      <c r="AH48" s="170">
        <v>0</v>
      </c>
      <c r="AI48" s="170">
        <v>1</v>
      </c>
      <c r="AJ48" s="170">
        <v>1</v>
      </c>
      <c r="AK48" s="170">
        <v>2</v>
      </c>
      <c r="AL48" s="170">
        <v>0</v>
      </c>
      <c r="AM48" s="170">
        <v>0</v>
      </c>
      <c r="AN48" s="170">
        <v>0</v>
      </c>
    </row>
    <row r="49" spans="1:40" ht="13.5" customHeight="1" x14ac:dyDescent="0.15">
      <c r="A49" s="81">
        <v>32</v>
      </c>
      <c r="B49" s="82" t="s">
        <v>222</v>
      </c>
      <c r="C49" s="83"/>
      <c r="D49" s="172">
        <v>21</v>
      </c>
      <c r="E49" s="132">
        <v>25</v>
      </c>
      <c r="F49" s="132">
        <v>22</v>
      </c>
      <c r="G49" s="132">
        <v>26</v>
      </c>
      <c r="H49" s="266">
        <f t="shared" ref="H49:H52" si="9">SUM(I49:T49)</f>
        <v>23</v>
      </c>
      <c r="I49" s="271">
        <v>5</v>
      </c>
      <c r="J49" s="170">
        <v>1</v>
      </c>
      <c r="K49" s="170">
        <v>2</v>
      </c>
      <c r="L49" s="170">
        <v>4</v>
      </c>
      <c r="M49" s="170">
        <v>0</v>
      </c>
      <c r="N49" s="170">
        <v>2</v>
      </c>
      <c r="O49" s="170">
        <v>2</v>
      </c>
      <c r="P49" s="170">
        <v>4</v>
      </c>
      <c r="Q49" s="170">
        <v>0</v>
      </c>
      <c r="R49" s="170">
        <v>2</v>
      </c>
      <c r="S49" s="170">
        <v>0</v>
      </c>
      <c r="T49" s="170">
        <v>1</v>
      </c>
      <c r="U49" s="81">
        <v>32</v>
      </c>
      <c r="V49" s="82" t="s">
        <v>222</v>
      </c>
      <c r="W49" s="83"/>
      <c r="X49" s="172">
        <v>27</v>
      </c>
      <c r="Y49" s="132">
        <v>23</v>
      </c>
      <c r="Z49" s="132">
        <v>27</v>
      </c>
      <c r="AA49" s="132">
        <v>32</v>
      </c>
      <c r="AB49" s="265">
        <f t="shared" si="2"/>
        <v>22</v>
      </c>
      <c r="AC49" s="271">
        <v>0</v>
      </c>
      <c r="AD49" s="170">
        <v>0</v>
      </c>
      <c r="AE49" s="170">
        <v>7</v>
      </c>
      <c r="AF49" s="170">
        <v>4</v>
      </c>
      <c r="AG49" s="170">
        <v>0</v>
      </c>
      <c r="AH49" s="170">
        <v>1</v>
      </c>
      <c r="AI49" s="170">
        <v>0</v>
      </c>
      <c r="AJ49" s="170">
        <v>2</v>
      </c>
      <c r="AK49" s="170">
        <v>2</v>
      </c>
      <c r="AL49" s="170">
        <v>0</v>
      </c>
      <c r="AM49" s="170">
        <v>6</v>
      </c>
      <c r="AN49" s="170">
        <v>0</v>
      </c>
    </row>
    <row r="50" spans="1:40" ht="13.5" customHeight="1" x14ac:dyDescent="0.15">
      <c r="A50" s="81">
        <v>33</v>
      </c>
      <c r="B50" s="82" t="s">
        <v>223</v>
      </c>
      <c r="C50" s="83"/>
      <c r="D50" s="172">
        <v>75</v>
      </c>
      <c r="E50" s="132">
        <v>78</v>
      </c>
      <c r="F50" s="132">
        <v>58</v>
      </c>
      <c r="G50" s="132">
        <v>56</v>
      </c>
      <c r="H50" s="266">
        <f t="shared" si="9"/>
        <v>68</v>
      </c>
      <c r="I50" s="270">
        <v>3</v>
      </c>
      <c r="J50" s="170">
        <v>5</v>
      </c>
      <c r="K50" s="170">
        <v>19</v>
      </c>
      <c r="L50" s="170">
        <v>20</v>
      </c>
      <c r="M50" s="170">
        <v>2</v>
      </c>
      <c r="N50" s="170">
        <v>0</v>
      </c>
      <c r="O50" s="170">
        <v>0</v>
      </c>
      <c r="P50" s="170">
        <v>10</v>
      </c>
      <c r="Q50" s="170">
        <v>0</v>
      </c>
      <c r="R50" s="170">
        <v>1</v>
      </c>
      <c r="S50" s="170">
        <v>2</v>
      </c>
      <c r="T50" s="170">
        <v>6</v>
      </c>
      <c r="U50" s="81">
        <v>33</v>
      </c>
      <c r="V50" s="82" t="s">
        <v>223</v>
      </c>
      <c r="W50" s="83"/>
      <c r="X50" s="172">
        <v>74</v>
      </c>
      <c r="Y50" s="132">
        <v>75</v>
      </c>
      <c r="Z50" s="132">
        <v>81</v>
      </c>
      <c r="AA50" s="132">
        <v>61</v>
      </c>
      <c r="AB50" s="265">
        <f t="shared" si="2"/>
        <v>78</v>
      </c>
      <c r="AC50" s="270">
        <v>2</v>
      </c>
      <c r="AD50" s="170">
        <v>2</v>
      </c>
      <c r="AE50" s="170">
        <v>18</v>
      </c>
      <c r="AF50" s="170">
        <v>10</v>
      </c>
      <c r="AG50" s="170">
        <v>4</v>
      </c>
      <c r="AH50" s="170">
        <v>10</v>
      </c>
      <c r="AI50" s="170">
        <v>4</v>
      </c>
      <c r="AJ50" s="170">
        <v>9</v>
      </c>
      <c r="AK50" s="170">
        <v>6</v>
      </c>
      <c r="AL50" s="170">
        <v>1</v>
      </c>
      <c r="AM50" s="170">
        <v>6</v>
      </c>
      <c r="AN50" s="170">
        <v>6</v>
      </c>
    </row>
    <row r="51" spans="1:40" ht="13.5" customHeight="1" x14ac:dyDescent="0.15">
      <c r="A51" s="81">
        <v>34</v>
      </c>
      <c r="B51" s="82" t="s">
        <v>224</v>
      </c>
      <c r="C51" s="83"/>
      <c r="D51" s="172">
        <v>182</v>
      </c>
      <c r="E51" s="132">
        <v>176</v>
      </c>
      <c r="F51" s="132">
        <v>160</v>
      </c>
      <c r="G51" s="132">
        <v>200</v>
      </c>
      <c r="H51" s="266">
        <f t="shared" si="9"/>
        <v>243</v>
      </c>
      <c r="I51" s="270">
        <v>16</v>
      </c>
      <c r="J51" s="170">
        <v>13</v>
      </c>
      <c r="K51" s="170">
        <v>52</v>
      </c>
      <c r="L51" s="170">
        <v>46</v>
      </c>
      <c r="M51" s="170">
        <v>16</v>
      </c>
      <c r="N51" s="170">
        <v>8</v>
      </c>
      <c r="O51" s="170">
        <v>14</v>
      </c>
      <c r="P51" s="170">
        <v>7</v>
      </c>
      <c r="Q51" s="170">
        <v>7</v>
      </c>
      <c r="R51" s="170">
        <v>25</v>
      </c>
      <c r="S51" s="170">
        <v>31</v>
      </c>
      <c r="T51" s="170">
        <v>8</v>
      </c>
      <c r="U51" s="81">
        <v>34</v>
      </c>
      <c r="V51" s="82" t="s">
        <v>224</v>
      </c>
      <c r="W51" s="83"/>
      <c r="X51" s="172">
        <v>218</v>
      </c>
      <c r="Y51" s="132">
        <v>214</v>
      </c>
      <c r="Z51" s="132">
        <v>291</v>
      </c>
      <c r="AA51" s="132">
        <v>240</v>
      </c>
      <c r="AB51" s="265">
        <f t="shared" si="2"/>
        <v>250</v>
      </c>
      <c r="AC51" s="270">
        <v>8</v>
      </c>
      <c r="AD51" s="170">
        <v>10</v>
      </c>
      <c r="AE51" s="170">
        <v>70</v>
      </c>
      <c r="AF51" s="170">
        <v>50</v>
      </c>
      <c r="AG51" s="170">
        <v>22</v>
      </c>
      <c r="AH51" s="170">
        <v>7</v>
      </c>
      <c r="AI51" s="170">
        <v>18</v>
      </c>
      <c r="AJ51" s="170">
        <v>8</v>
      </c>
      <c r="AK51" s="170">
        <v>16</v>
      </c>
      <c r="AL51" s="170">
        <v>13</v>
      </c>
      <c r="AM51" s="170">
        <v>15</v>
      </c>
      <c r="AN51" s="170">
        <v>13</v>
      </c>
    </row>
    <row r="52" spans="1:40" ht="13.5" customHeight="1" x14ac:dyDescent="0.15">
      <c r="A52" s="81">
        <v>35</v>
      </c>
      <c r="B52" s="82" t="s">
        <v>225</v>
      </c>
      <c r="C52" s="83"/>
      <c r="D52" s="172">
        <v>134</v>
      </c>
      <c r="E52" s="132">
        <v>141</v>
      </c>
      <c r="F52" s="132">
        <v>156</v>
      </c>
      <c r="G52" s="132">
        <v>143</v>
      </c>
      <c r="H52" s="266">
        <f t="shared" si="9"/>
        <v>141</v>
      </c>
      <c r="I52" s="270">
        <v>10</v>
      </c>
      <c r="J52" s="170">
        <v>5</v>
      </c>
      <c r="K52" s="170">
        <v>44</v>
      </c>
      <c r="L52" s="170">
        <v>33</v>
      </c>
      <c r="M52" s="170">
        <v>12</v>
      </c>
      <c r="N52" s="170">
        <v>2</v>
      </c>
      <c r="O52" s="170">
        <v>6</v>
      </c>
      <c r="P52" s="170">
        <v>10</v>
      </c>
      <c r="Q52" s="170">
        <v>7</v>
      </c>
      <c r="R52" s="170">
        <v>4</v>
      </c>
      <c r="S52" s="170">
        <v>6</v>
      </c>
      <c r="T52" s="170">
        <v>2</v>
      </c>
      <c r="U52" s="81">
        <v>35</v>
      </c>
      <c r="V52" s="82" t="s">
        <v>225</v>
      </c>
      <c r="W52" s="83"/>
      <c r="X52" s="172">
        <v>163</v>
      </c>
      <c r="Y52" s="132">
        <v>149</v>
      </c>
      <c r="Z52" s="132">
        <v>152</v>
      </c>
      <c r="AA52" s="132">
        <v>127</v>
      </c>
      <c r="AB52" s="265">
        <f t="shared" si="2"/>
        <v>148</v>
      </c>
      <c r="AC52" s="270">
        <v>1</v>
      </c>
      <c r="AD52" s="170">
        <v>8</v>
      </c>
      <c r="AE52" s="170">
        <v>33</v>
      </c>
      <c r="AF52" s="170">
        <v>29</v>
      </c>
      <c r="AG52" s="170">
        <v>11</v>
      </c>
      <c r="AH52" s="170">
        <v>13</v>
      </c>
      <c r="AI52" s="170">
        <v>14</v>
      </c>
      <c r="AJ52" s="170">
        <v>4</v>
      </c>
      <c r="AK52" s="170">
        <v>5</v>
      </c>
      <c r="AL52" s="170">
        <v>16</v>
      </c>
      <c r="AM52" s="170">
        <v>10</v>
      </c>
      <c r="AN52" s="170">
        <v>4</v>
      </c>
    </row>
    <row r="53" spans="1:40" ht="6" customHeight="1" x14ac:dyDescent="0.15">
      <c r="A53" s="81"/>
      <c r="B53" s="82"/>
      <c r="C53" s="83"/>
      <c r="D53" s="172"/>
      <c r="E53" s="132"/>
      <c r="F53" s="132"/>
      <c r="G53" s="132"/>
      <c r="H53" s="266"/>
      <c r="I53" s="268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81"/>
      <c r="V53" s="82"/>
      <c r="W53" s="83"/>
      <c r="X53" s="172"/>
      <c r="Y53" s="132"/>
      <c r="Z53" s="132"/>
      <c r="AA53" s="132"/>
      <c r="AB53" s="265"/>
      <c r="AC53" s="268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</row>
    <row r="54" spans="1:40" ht="13.5" customHeight="1" x14ac:dyDescent="0.15">
      <c r="A54" s="81">
        <v>36</v>
      </c>
      <c r="B54" s="82" t="s">
        <v>226</v>
      </c>
      <c r="C54" s="83"/>
      <c r="D54" s="172">
        <v>18</v>
      </c>
      <c r="E54" s="132">
        <v>18</v>
      </c>
      <c r="F54" s="132">
        <v>19</v>
      </c>
      <c r="G54" s="132">
        <v>14</v>
      </c>
      <c r="H54" s="266">
        <f>SUM(I54:T54)</f>
        <v>10</v>
      </c>
      <c r="I54" s="268">
        <v>0</v>
      </c>
      <c r="J54" s="170">
        <v>1</v>
      </c>
      <c r="K54" s="170">
        <v>5</v>
      </c>
      <c r="L54" s="170">
        <v>0</v>
      </c>
      <c r="M54" s="170">
        <v>0</v>
      </c>
      <c r="N54" s="170">
        <v>1</v>
      </c>
      <c r="O54" s="170">
        <v>1</v>
      </c>
      <c r="P54" s="170">
        <v>0</v>
      </c>
      <c r="Q54" s="170">
        <v>0</v>
      </c>
      <c r="R54" s="170">
        <v>2</v>
      </c>
      <c r="S54" s="170">
        <v>0</v>
      </c>
      <c r="T54" s="170">
        <v>0</v>
      </c>
      <c r="U54" s="81">
        <v>36</v>
      </c>
      <c r="V54" s="82" t="s">
        <v>226</v>
      </c>
      <c r="W54" s="83"/>
      <c r="X54" s="172">
        <v>17</v>
      </c>
      <c r="Y54" s="132">
        <v>14</v>
      </c>
      <c r="Z54" s="132">
        <v>13</v>
      </c>
      <c r="AA54" s="132">
        <v>15</v>
      </c>
      <c r="AB54" s="265">
        <f t="shared" si="2"/>
        <v>26</v>
      </c>
      <c r="AC54" s="268">
        <v>0</v>
      </c>
      <c r="AD54" s="170">
        <v>0</v>
      </c>
      <c r="AE54" s="170">
        <v>15</v>
      </c>
      <c r="AF54" s="170">
        <v>3</v>
      </c>
      <c r="AG54" s="170">
        <v>4</v>
      </c>
      <c r="AH54" s="170">
        <v>3</v>
      </c>
      <c r="AI54" s="170">
        <v>0</v>
      </c>
      <c r="AJ54" s="170">
        <v>0</v>
      </c>
      <c r="AK54" s="170">
        <v>1</v>
      </c>
      <c r="AL54" s="170">
        <v>0</v>
      </c>
      <c r="AM54" s="170">
        <v>0</v>
      </c>
      <c r="AN54" s="170">
        <v>0</v>
      </c>
    </row>
    <row r="55" spans="1:40" ht="13.5" customHeight="1" x14ac:dyDescent="0.15">
      <c r="A55" s="81">
        <v>37</v>
      </c>
      <c r="B55" s="82" t="s">
        <v>227</v>
      </c>
      <c r="C55" s="83"/>
      <c r="D55" s="172">
        <v>52</v>
      </c>
      <c r="E55" s="132">
        <v>48</v>
      </c>
      <c r="F55" s="132">
        <v>41</v>
      </c>
      <c r="G55" s="132">
        <v>40</v>
      </c>
      <c r="H55" s="266">
        <f t="shared" ref="H55:H58" si="10">SUM(I55:T55)</f>
        <v>45</v>
      </c>
      <c r="I55" s="270">
        <v>2</v>
      </c>
      <c r="J55" s="170">
        <v>2</v>
      </c>
      <c r="K55" s="170">
        <v>2</v>
      </c>
      <c r="L55" s="170">
        <v>20</v>
      </c>
      <c r="M55" s="170">
        <v>0</v>
      </c>
      <c r="N55" s="170">
        <v>3</v>
      </c>
      <c r="O55" s="170">
        <v>1</v>
      </c>
      <c r="P55" s="170">
        <v>7</v>
      </c>
      <c r="Q55" s="170">
        <v>1</v>
      </c>
      <c r="R55" s="170">
        <v>5</v>
      </c>
      <c r="S55" s="170">
        <v>0</v>
      </c>
      <c r="T55" s="170">
        <v>2</v>
      </c>
      <c r="U55" s="81">
        <v>37</v>
      </c>
      <c r="V55" s="82" t="s">
        <v>227</v>
      </c>
      <c r="W55" s="83"/>
      <c r="X55" s="172">
        <v>40</v>
      </c>
      <c r="Y55" s="132">
        <v>46</v>
      </c>
      <c r="Z55" s="132">
        <v>60</v>
      </c>
      <c r="AA55" s="132">
        <v>61</v>
      </c>
      <c r="AB55" s="265">
        <f t="shared" si="2"/>
        <v>39</v>
      </c>
      <c r="AC55" s="270">
        <v>0</v>
      </c>
      <c r="AD55" s="170">
        <v>2</v>
      </c>
      <c r="AE55" s="170">
        <v>10</v>
      </c>
      <c r="AF55" s="170">
        <v>7</v>
      </c>
      <c r="AG55" s="170">
        <v>5</v>
      </c>
      <c r="AH55" s="170">
        <v>1</v>
      </c>
      <c r="AI55" s="170">
        <v>2</v>
      </c>
      <c r="AJ55" s="170">
        <v>3</v>
      </c>
      <c r="AK55" s="170">
        <v>2</v>
      </c>
      <c r="AL55" s="170">
        <v>6</v>
      </c>
      <c r="AM55" s="170">
        <v>1</v>
      </c>
      <c r="AN55" s="170">
        <v>0</v>
      </c>
    </row>
    <row r="56" spans="1:40" ht="13.5" customHeight="1" x14ac:dyDescent="0.15">
      <c r="A56" s="81">
        <v>38</v>
      </c>
      <c r="B56" s="82" t="s">
        <v>228</v>
      </c>
      <c r="C56" s="83"/>
      <c r="D56" s="172">
        <v>58</v>
      </c>
      <c r="E56" s="132">
        <v>41</v>
      </c>
      <c r="F56" s="132">
        <v>31</v>
      </c>
      <c r="G56" s="132">
        <v>79</v>
      </c>
      <c r="H56" s="266">
        <f t="shared" si="10"/>
        <v>66</v>
      </c>
      <c r="I56" s="270">
        <v>1</v>
      </c>
      <c r="J56" s="170">
        <v>2</v>
      </c>
      <c r="K56" s="170">
        <v>10</v>
      </c>
      <c r="L56" s="170">
        <v>26</v>
      </c>
      <c r="M56" s="170">
        <v>0</v>
      </c>
      <c r="N56" s="170">
        <v>3</v>
      </c>
      <c r="O56" s="170">
        <v>11</v>
      </c>
      <c r="P56" s="170">
        <v>4</v>
      </c>
      <c r="Q56" s="170">
        <v>3</v>
      </c>
      <c r="R56" s="170">
        <v>4</v>
      </c>
      <c r="S56" s="170">
        <v>1</v>
      </c>
      <c r="T56" s="170">
        <v>1</v>
      </c>
      <c r="U56" s="81">
        <v>38</v>
      </c>
      <c r="V56" s="82" t="s">
        <v>228</v>
      </c>
      <c r="W56" s="83"/>
      <c r="X56" s="172">
        <v>57</v>
      </c>
      <c r="Y56" s="132">
        <v>37</v>
      </c>
      <c r="Z56" s="132">
        <v>57</v>
      </c>
      <c r="AA56" s="132">
        <v>45</v>
      </c>
      <c r="AB56" s="265">
        <f t="shared" si="2"/>
        <v>75</v>
      </c>
      <c r="AC56" s="270">
        <v>5</v>
      </c>
      <c r="AD56" s="170">
        <v>9</v>
      </c>
      <c r="AE56" s="170">
        <v>13</v>
      </c>
      <c r="AF56" s="170">
        <v>13</v>
      </c>
      <c r="AG56" s="170">
        <v>7</v>
      </c>
      <c r="AH56" s="170">
        <v>4</v>
      </c>
      <c r="AI56" s="170">
        <v>18</v>
      </c>
      <c r="AJ56" s="170">
        <v>2</v>
      </c>
      <c r="AK56" s="170">
        <v>0</v>
      </c>
      <c r="AL56" s="170">
        <v>0</v>
      </c>
      <c r="AM56" s="170">
        <v>3</v>
      </c>
      <c r="AN56" s="170">
        <v>1</v>
      </c>
    </row>
    <row r="57" spans="1:40" ht="13.5" customHeight="1" x14ac:dyDescent="0.15">
      <c r="A57" s="81">
        <v>39</v>
      </c>
      <c r="B57" s="82" t="s">
        <v>229</v>
      </c>
      <c r="C57" s="83"/>
      <c r="D57" s="172">
        <v>17</v>
      </c>
      <c r="E57" s="132">
        <v>16</v>
      </c>
      <c r="F57" s="132">
        <v>23</v>
      </c>
      <c r="G57" s="132">
        <v>16</v>
      </c>
      <c r="H57" s="266">
        <f t="shared" si="10"/>
        <v>14</v>
      </c>
      <c r="I57" s="271">
        <v>0</v>
      </c>
      <c r="J57" s="170">
        <v>3</v>
      </c>
      <c r="K57" s="170">
        <v>2</v>
      </c>
      <c r="L57" s="170">
        <v>1</v>
      </c>
      <c r="M57" s="170">
        <v>1</v>
      </c>
      <c r="N57" s="170">
        <v>0</v>
      </c>
      <c r="O57" s="170">
        <v>0</v>
      </c>
      <c r="P57" s="170">
        <v>2</v>
      </c>
      <c r="Q57" s="170">
        <v>0</v>
      </c>
      <c r="R57" s="170">
        <v>3</v>
      </c>
      <c r="S57" s="170">
        <v>0</v>
      </c>
      <c r="T57" s="170">
        <v>2</v>
      </c>
      <c r="U57" s="81">
        <v>39</v>
      </c>
      <c r="V57" s="82" t="s">
        <v>229</v>
      </c>
      <c r="W57" s="83"/>
      <c r="X57" s="172">
        <v>30</v>
      </c>
      <c r="Y57" s="132">
        <v>17</v>
      </c>
      <c r="Z57" s="132">
        <v>13</v>
      </c>
      <c r="AA57" s="132">
        <v>15</v>
      </c>
      <c r="AB57" s="265">
        <f t="shared" si="2"/>
        <v>23</v>
      </c>
      <c r="AC57" s="271">
        <v>0</v>
      </c>
      <c r="AD57" s="170">
        <v>0</v>
      </c>
      <c r="AE57" s="170">
        <v>7</v>
      </c>
      <c r="AF57" s="170">
        <v>8</v>
      </c>
      <c r="AG57" s="170">
        <v>1</v>
      </c>
      <c r="AH57" s="170">
        <v>0</v>
      </c>
      <c r="AI57" s="170">
        <v>3</v>
      </c>
      <c r="AJ57" s="170">
        <v>1</v>
      </c>
      <c r="AK57" s="170">
        <v>0</v>
      </c>
      <c r="AL57" s="170">
        <v>2</v>
      </c>
      <c r="AM57" s="170">
        <v>1</v>
      </c>
      <c r="AN57" s="170">
        <v>0</v>
      </c>
    </row>
    <row r="58" spans="1:40" ht="13.5" customHeight="1" x14ac:dyDescent="0.15">
      <c r="A58" s="81">
        <v>40</v>
      </c>
      <c r="B58" s="82" t="s">
        <v>230</v>
      </c>
      <c r="C58" s="83"/>
      <c r="D58" s="172">
        <v>1927</v>
      </c>
      <c r="E58" s="132">
        <v>1991</v>
      </c>
      <c r="F58" s="132">
        <v>2039</v>
      </c>
      <c r="G58" s="132">
        <v>1861</v>
      </c>
      <c r="H58" s="266">
        <f t="shared" si="10"/>
        <v>1895</v>
      </c>
      <c r="I58" s="270">
        <v>101</v>
      </c>
      <c r="J58" s="170">
        <v>112</v>
      </c>
      <c r="K58" s="170">
        <v>372</v>
      </c>
      <c r="L58" s="170">
        <v>449</v>
      </c>
      <c r="M58" s="170">
        <v>129</v>
      </c>
      <c r="N58" s="170">
        <v>98</v>
      </c>
      <c r="O58" s="170">
        <v>122</v>
      </c>
      <c r="P58" s="170">
        <v>106</v>
      </c>
      <c r="Q58" s="170">
        <v>105</v>
      </c>
      <c r="R58" s="170">
        <v>144</v>
      </c>
      <c r="S58" s="170">
        <v>88</v>
      </c>
      <c r="T58" s="170">
        <v>69</v>
      </c>
      <c r="U58" s="81">
        <v>40</v>
      </c>
      <c r="V58" s="82" t="s">
        <v>230</v>
      </c>
      <c r="W58" s="83"/>
      <c r="X58" s="172">
        <v>2813</v>
      </c>
      <c r="Y58" s="132">
        <v>2716</v>
      </c>
      <c r="Z58" s="132">
        <v>2777</v>
      </c>
      <c r="AA58" s="132">
        <v>2619</v>
      </c>
      <c r="AB58" s="265">
        <f t="shared" si="2"/>
        <v>2864</v>
      </c>
      <c r="AC58" s="270">
        <v>111</v>
      </c>
      <c r="AD58" s="170">
        <v>160</v>
      </c>
      <c r="AE58" s="170">
        <v>825</v>
      </c>
      <c r="AF58" s="170">
        <v>588</v>
      </c>
      <c r="AG58" s="170">
        <v>150</v>
      </c>
      <c r="AH58" s="170">
        <v>135</v>
      </c>
      <c r="AI58" s="170">
        <v>182</v>
      </c>
      <c r="AJ58" s="170">
        <v>159</v>
      </c>
      <c r="AK58" s="170">
        <v>145</v>
      </c>
      <c r="AL58" s="170">
        <v>152</v>
      </c>
      <c r="AM58" s="170">
        <v>117</v>
      </c>
      <c r="AN58" s="170">
        <v>140</v>
      </c>
    </row>
    <row r="59" spans="1:40" ht="6" customHeight="1" x14ac:dyDescent="0.15">
      <c r="A59" s="81"/>
      <c r="B59" s="82"/>
      <c r="C59" s="83"/>
      <c r="D59" s="172"/>
      <c r="E59" s="132"/>
      <c r="F59" s="132"/>
      <c r="G59" s="132"/>
      <c r="H59" s="266"/>
      <c r="I59" s="268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81"/>
      <c r="V59" s="82"/>
      <c r="W59" s="83"/>
      <c r="X59" s="172"/>
      <c r="Y59" s="132"/>
      <c r="Z59" s="132"/>
      <c r="AA59" s="132"/>
      <c r="AB59" s="265"/>
      <c r="AC59" s="268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</row>
    <row r="60" spans="1:40" ht="13.5" customHeight="1" x14ac:dyDescent="0.15">
      <c r="A60" s="81">
        <v>41</v>
      </c>
      <c r="B60" s="82" t="s">
        <v>231</v>
      </c>
      <c r="C60" s="83"/>
      <c r="D60" s="172">
        <v>391</v>
      </c>
      <c r="E60" s="132">
        <v>388</v>
      </c>
      <c r="F60" s="132">
        <v>365</v>
      </c>
      <c r="G60" s="132">
        <v>389</v>
      </c>
      <c r="H60" s="266">
        <f>SUM(I60:T60)</f>
        <v>352</v>
      </c>
      <c r="I60" s="270">
        <v>14</v>
      </c>
      <c r="J60" s="170">
        <v>19</v>
      </c>
      <c r="K60" s="170">
        <v>72</v>
      </c>
      <c r="L60" s="170">
        <v>79</v>
      </c>
      <c r="M60" s="170">
        <v>34</v>
      </c>
      <c r="N60" s="170">
        <v>26</v>
      </c>
      <c r="O60" s="170">
        <v>17</v>
      </c>
      <c r="P60" s="170">
        <v>20</v>
      </c>
      <c r="Q60" s="170">
        <v>19</v>
      </c>
      <c r="R60" s="170">
        <v>23</v>
      </c>
      <c r="S60" s="170">
        <v>13</v>
      </c>
      <c r="T60" s="170">
        <v>16</v>
      </c>
      <c r="U60" s="81">
        <v>41</v>
      </c>
      <c r="V60" s="82" t="s">
        <v>231</v>
      </c>
      <c r="W60" s="83"/>
      <c r="X60" s="172">
        <v>347</v>
      </c>
      <c r="Y60" s="132">
        <v>367</v>
      </c>
      <c r="Z60" s="132">
        <v>384</v>
      </c>
      <c r="AA60" s="132">
        <v>417</v>
      </c>
      <c r="AB60" s="265">
        <f t="shared" si="2"/>
        <v>404</v>
      </c>
      <c r="AC60" s="270">
        <v>12</v>
      </c>
      <c r="AD60" s="170">
        <v>25</v>
      </c>
      <c r="AE60" s="170">
        <v>123</v>
      </c>
      <c r="AF60" s="170">
        <v>72</v>
      </c>
      <c r="AG60" s="170">
        <v>19</v>
      </c>
      <c r="AH60" s="170">
        <v>17</v>
      </c>
      <c r="AI60" s="170">
        <v>23</v>
      </c>
      <c r="AJ60" s="170">
        <v>28</v>
      </c>
      <c r="AK60" s="170">
        <v>26</v>
      </c>
      <c r="AL60" s="170">
        <v>26</v>
      </c>
      <c r="AM60" s="170">
        <v>11</v>
      </c>
      <c r="AN60" s="170">
        <v>22</v>
      </c>
    </row>
    <row r="61" spans="1:40" ht="13.5" customHeight="1" x14ac:dyDescent="0.15">
      <c r="A61" s="81">
        <v>43</v>
      </c>
      <c r="B61" s="82" t="s">
        <v>232</v>
      </c>
      <c r="C61" s="83"/>
      <c r="D61" s="172">
        <v>410</v>
      </c>
      <c r="E61" s="132">
        <v>403</v>
      </c>
      <c r="F61" s="132">
        <v>362</v>
      </c>
      <c r="G61" s="132">
        <v>436</v>
      </c>
      <c r="H61" s="266">
        <f t="shared" ref="H61:H68" si="11">SUM(I61:T61)</f>
        <v>397</v>
      </c>
      <c r="I61" s="268">
        <v>27</v>
      </c>
      <c r="J61" s="170">
        <v>25</v>
      </c>
      <c r="K61" s="170">
        <v>63</v>
      </c>
      <c r="L61" s="170">
        <v>99</v>
      </c>
      <c r="M61" s="170">
        <v>30</v>
      </c>
      <c r="N61" s="170">
        <v>23</v>
      </c>
      <c r="O61" s="170">
        <v>25</v>
      </c>
      <c r="P61" s="170">
        <v>17</v>
      </c>
      <c r="Q61" s="170">
        <v>28</v>
      </c>
      <c r="R61" s="170">
        <v>19</v>
      </c>
      <c r="S61" s="170">
        <v>21</v>
      </c>
      <c r="T61" s="170">
        <v>20</v>
      </c>
      <c r="U61" s="81">
        <v>43</v>
      </c>
      <c r="V61" s="82" t="s">
        <v>232</v>
      </c>
      <c r="W61" s="83"/>
      <c r="X61" s="172">
        <v>434</v>
      </c>
      <c r="Y61" s="132">
        <v>471</v>
      </c>
      <c r="Z61" s="132">
        <v>432</v>
      </c>
      <c r="AA61" s="132">
        <v>435</v>
      </c>
      <c r="AB61" s="265">
        <f t="shared" si="2"/>
        <v>407</v>
      </c>
      <c r="AC61" s="268">
        <v>16</v>
      </c>
      <c r="AD61" s="170">
        <v>25</v>
      </c>
      <c r="AE61" s="170">
        <v>80</v>
      </c>
      <c r="AF61" s="170">
        <v>97</v>
      </c>
      <c r="AG61" s="170">
        <v>31</v>
      </c>
      <c r="AH61" s="170">
        <v>14</v>
      </c>
      <c r="AI61" s="170">
        <v>43</v>
      </c>
      <c r="AJ61" s="170">
        <v>13</v>
      </c>
      <c r="AK61" s="170">
        <v>28</v>
      </c>
      <c r="AL61" s="170">
        <v>18</v>
      </c>
      <c r="AM61" s="170">
        <v>26</v>
      </c>
      <c r="AN61" s="170">
        <v>16</v>
      </c>
    </row>
    <row r="62" spans="1:40" ht="13.5" customHeight="1" x14ac:dyDescent="0.15">
      <c r="A62" s="81">
        <v>44</v>
      </c>
      <c r="B62" s="82" t="s">
        <v>233</v>
      </c>
      <c r="C62" s="83"/>
      <c r="D62" s="172">
        <v>264</v>
      </c>
      <c r="E62" s="132">
        <v>271</v>
      </c>
      <c r="F62" s="132">
        <v>231</v>
      </c>
      <c r="G62" s="132">
        <v>226</v>
      </c>
      <c r="H62" s="266">
        <f t="shared" si="11"/>
        <v>243</v>
      </c>
      <c r="I62" s="270">
        <v>7</v>
      </c>
      <c r="J62" s="170">
        <v>12</v>
      </c>
      <c r="K62" s="170">
        <v>56</v>
      </c>
      <c r="L62" s="170">
        <v>72</v>
      </c>
      <c r="M62" s="170">
        <v>17</v>
      </c>
      <c r="N62" s="170">
        <v>8</v>
      </c>
      <c r="O62" s="170">
        <v>7</v>
      </c>
      <c r="P62" s="170">
        <v>15</v>
      </c>
      <c r="Q62" s="170">
        <v>9</v>
      </c>
      <c r="R62" s="170">
        <v>22</v>
      </c>
      <c r="S62" s="170">
        <v>10</v>
      </c>
      <c r="T62" s="170">
        <v>8</v>
      </c>
      <c r="U62" s="81">
        <v>44</v>
      </c>
      <c r="V62" s="82" t="s">
        <v>233</v>
      </c>
      <c r="W62" s="83"/>
      <c r="X62" s="172">
        <v>259</v>
      </c>
      <c r="Y62" s="132">
        <v>261</v>
      </c>
      <c r="Z62" s="132">
        <v>252</v>
      </c>
      <c r="AA62" s="132">
        <v>235</v>
      </c>
      <c r="AB62" s="265">
        <f t="shared" si="2"/>
        <v>250</v>
      </c>
      <c r="AC62" s="270">
        <v>10</v>
      </c>
      <c r="AD62" s="170">
        <v>19</v>
      </c>
      <c r="AE62" s="170">
        <v>50</v>
      </c>
      <c r="AF62" s="170">
        <v>66</v>
      </c>
      <c r="AG62" s="170">
        <v>16</v>
      </c>
      <c r="AH62" s="170">
        <v>13</v>
      </c>
      <c r="AI62" s="170">
        <v>13</v>
      </c>
      <c r="AJ62" s="170">
        <v>11</v>
      </c>
      <c r="AK62" s="170">
        <v>16</v>
      </c>
      <c r="AL62" s="170">
        <v>19</v>
      </c>
      <c r="AM62" s="170">
        <v>3</v>
      </c>
      <c r="AN62" s="170">
        <v>14</v>
      </c>
    </row>
    <row r="63" spans="1:40" ht="13.5" customHeight="1" x14ac:dyDescent="0.15">
      <c r="A63" s="81">
        <v>45</v>
      </c>
      <c r="B63" s="82" t="s">
        <v>234</v>
      </c>
      <c r="C63" s="83"/>
      <c r="D63" s="172">
        <v>172</v>
      </c>
      <c r="E63" s="132">
        <v>165</v>
      </c>
      <c r="F63" s="132">
        <v>165</v>
      </c>
      <c r="G63" s="132">
        <v>129</v>
      </c>
      <c r="H63" s="266">
        <f t="shared" si="11"/>
        <v>147</v>
      </c>
      <c r="I63" s="270">
        <v>5</v>
      </c>
      <c r="J63" s="170">
        <v>7</v>
      </c>
      <c r="K63" s="170">
        <v>32</v>
      </c>
      <c r="L63" s="170">
        <v>46</v>
      </c>
      <c r="M63" s="170">
        <v>7</v>
      </c>
      <c r="N63" s="170">
        <v>15</v>
      </c>
      <c r="O63" s="170">
        <v>5</v>
      </c>
      <c r="P63" s="170">
        <v>6</v>
      </c>
      <c r="Q63" s="170">
        <v>11</v>
      </c>
      <c r="R63" s="170">
        <v>7</v>
      </c>
      <c r="S63" s="170">
        <v>3</v>
      </c>
      <c r="T63" s="170">
        <v>3</v>
      </c>
      <c r="U63" s="81">
        <v>45</v>
      </c>
      <c r="V63" s="82" t="s">
        <v>234</v>
      </c>
      <c r="W63" s="83"/>
      <c r="X63" s="172">
        <v>147</v>
      </c>
      <c r="Y63" s="132">
        <v>142</v>
      </c>
      <c r="Z63" s="132">
        <v>147</v>
      </c>
      <c r="AA63" s="132">
        <v>139</v>
      </c>
      <c r="AB63" s="265">
        <f t="shared" si="2"/>
        <v>155</v>
      </c>
      <c r="AC63" s="270">
        <v>5</v>
      </c>
      <c r="AD63" s="170">
        <v>9</v>
      </c>
      <c r="AE63" s="170">
        <v>44</v>
      </c>
      <c r="AF63" s="170">
        <v>18</v>
      </c>
      <c r="AG63" s="170">
        <v>10</v>
      </c>
      <c r="AH63" s="170">
        <v>10</v>
      </c>
      <c r="AI63" s="170">
        <v>11</v>
      </c>
      <c r="AJ63" s="170">
        <v>13</v>
      </c>
      <c r="AK63" s="170">
        <v>8</v>
      </c>
      <c r="AL63" s="170">
        <v>12</v>
      </c>
      <c r="AM63" s="170">
        <v>4</v>
      </c>
      <c r="AN63" s="170">
        <v>11</v>
      </c>
    </row>
    <row r="64" spans="1:40" ht="13.5" customHeight="1" x14ac:dyDescent="0.15">
      <c r="A64" s="81">
        <v>46</v>
      </c>
      <c r="B64" s="82" t="s">
        <v>235</v>
      </c>
      <c r="C64" s="83"/>
      <c r="D64" s="172">
        <v>294</v>
      </c>
      <c r="E64" s="132">
        <v>302</v>
      </c>
      <c r="F64" s="132">
        <v>269</v>
      </c>
      <c r="G64" s="132">
        <v>240</v>
      </c>
      <c r="H64" s="266">
        <f t="shared" si="11"/>
        <v>247</v>
      </c>
      <c r="I64" s="270">
        <v>8</v>
      </c>
      <c r="J64" s="170">
        <v>7</v>
      </c>
      <c r="K64" s="170">
        <v>57</v>
      </c>
      <c r="L64" s="170">
        <v>66</v>
      </c>
      <c r="M64" s="170">
        <v>19</v>
      </c>
      <c r="N64" s="170">
        <v>11</v>
      </c>
      <c r="O64" s="170">
        <v>25</v>
      </c>
      <c r="P64" s="170">
        <v>15</v>
      </c>
      <c r="Q64" s="170">
        <v>7</v>
      </c>
      <c r="R64" s="170">
        <v>16</v>
      </c>
      <c r="S64" s="170">
        <v>6</v>
      </c>
      <c r="T64" s="170">
        <v>10</v>
      </c>
      <c r="U64" s="81">
        <v>46</v>
      </c>
      <c r="V64" s="82" t="s">
        <v>235</v>
      </c>
      <c r="W64" s="83"/>
      <c r="X64" s="172">
        <v>265</v>
      </c>
      <c r="Y64" s="132">
        <v>275</v>
      </c>
      <c r="Z64" s="132">
        <v>265</v>
      </c>
      <c r="AA64" s="132">
        <v>260</v>
      </c>
      <c r="AB64" s="265">
        <f t="shared" si="2"/>
        <v>261</v>
      </c>
      <c r="AC64" s="270">
        <v>5</v>
      </c>
      <c r="AD64" s="170">
        <v>5</v>
      </c>
      <c r="AE64" s="170">
        <v>70</v>
      </c>
      <c r="AF64" s="170">
        <v>80</v>
      </c>
      <c r="AG64" s="170">
        <v>5</v>
      </c>
      <c r="AH64" s="170">
        <v>5</v>
      </c>
      <c r="AI64" s="170">
        <v>14</v>
      </c>
      <c r="AJ64" s="170">
        <v>18</v>
      </c>
      <c r="AK64" s="170">
        <v>21</v>
      </c>
      <c r="AL64" s="170">
        <v>13</v>
      </c>
      <c r="AM64" s="170">
        <v>4</v>
      </c>
      <c r="AN64" s="170">
        <v>21</v>
      </c>
    </row>
    <row r="65" spans="1:40" ht="6" customHeight="1" x14ac:dyDescent="0.15">
      <c r="A65" s="81"/>
      <c r="B65" s="82"/>
      <c r="C65" s="83"/>
      <c r="D65" s="172"/>
      <c r="E65" s="132"/>
      <c r="F65" s="132"/>
      <c r="G65" s="132"/>
      <c r="H65" s="266"/>
      <c r="I65" s="268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81"/>
      <c r="V65" s="82"/>
      <c r="W65" s="83"/>
      <c r="X65" s="172"/>
      <c r="Y65" s="132"/>
      <c r="Z65" s="132"/>
      <c r="AA65" s="132"/>
      <c r="AB65" s="265"/>
      <c r="AC65" s="268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</row>
    <row r="66" spans="1:40" ht="13.5" customHeight="1" x14ac:dyDescent="0.15">
      <c r="A66" s="81">
        <v>47</v>
      </c>
      <c r="B66" s="82" t="s">
        <v>236</v>
      </c>
      <c r="C66" s="83"/>
      <c r="D66" s="172">
        <v>112</v>
      </c>
      <c r="E66" s="132">
        <v>121</v>
      </c>
      <c r="F66" s="132">
        <v>95</v>
      </c>
      <c r="G66" s="132">
        <v>138</v>
      </c>
      <c r="H66" s="266">
        <f t="shared" si="11"/>
        <v>127</v>
      </c>
      <c r="I66" s="270">
        <v>4</v>
      </c>
      <c r="J66" s="170">
        <v>6</v>
      </c>
      <c r="K66" s="170">
        <v>39</v>
      </c>
      <c r="L66" s="170">
        <v>38</v>
      </c>
      <c r="M66" s="170">
        <v>3</v>
      </c>
      <c r="N66" s="170">
        <v>4</v>
      </c>
      <c r="O66" s="170">
        <v>8</v>
      </c>
      <c r="P66" s="170">
        <v>2</v>
      </c>
      <c r="Q66" s="170">
        <v>8</v>
      </c>
      <c r="R66" s="170">
        <v>6</v>
      </c>
      <c r="S66" s="170">
        <v>5</v>
      </c>
      <c r="T66" s="170">
        <v>4</v>
      </c>
      <c r="U66" s="81">
        <v>47</v>
      </c>
      <c r="V66" s="82" t="s">
        <v>236</v>
      </c>
      <c r="W66" s="83"/>
      <c r="X66" s="172">
        <v>115</v>
      </c>
      <c r="Y66" s="132">
        <v>111</v>
      </c>
      <c r="Z66" s="132">
        <v>92</v>
      </c>
      <c r="AA66" s="132">
        <v>113</v>
      </c>
      <c r="AB66" s="265">
        <f t="shared" si="2"/>
        <v>132</v>
      </c>
      <c r="AC66" s="270">
        <v>8</v>
      </c>
      <c r="AD66" s="170">
        <v>3</v>
      </c>
      <c r="AE66" s="170">
        <v>31</v>
      </c>
      <c r="AF66" s="170">
        <v>21</v>
      </c>
      <c r="AG66" s="170">
        <v>10</v>
      </c>
      <c r="AH66" s="170">
        <v>5</v>
      </c>
      <c r="AI66" s="170">
        <v>4</v>
      </c>
      <c r="AJ66" s="170">
        <v>21</v>
      </c>
      <c r="AK66" s="170">
        <v>5</v>
      </c>
      <c r="AL66" s="170">
        <v>15</v>
      </c>
      <c r="AM66" s="170">
        <v>3</v>
      </c>
      <c r="AN66" s="170">
        <v>6</v>
      </c>
    </row>
    <row r="67" spans="1:40" ht="13.5" customHeight="1" x14ac:dyDescent="0.15">
      <c r="A67" s="81">
        <v>48</v>
      </c>
      <c r="B67" s="82" t="s">
        <v>237</v>
      </c>
      <c r="C67" s="83"/>
      <c r="D67" s="172">
        <v>1383</v>
      </c>
      <c r="E67" s="132">
        <v>1190</v>
      </c>
      <c r="F67" s="132">
        <v>3109</v>
      </c>
      <c r="G67" s="132">
        <v>2677</v>
      </c>
      <c r="H67" s="266">
        <f t="shared" si="11"/>
        <v>1545</v>
      </c>
      <c r="I67" s="270">
        <v>236</v>
      </c>
      <c r="J67" s="170">
        <v>99</v>
      </c>
      <c r="K67" s="170">
        <v>259</v>
      </c>
      <c r="L67" s="170">
        <v>163</v>
      </c>
      <c r="M67" s="170">
        <v>57</v>
      </c>
      <c r="N67" s="170">
        <v>58</v>
      </c>
      <c r="O67" s="170">
        <v>97</v>
      </c>
      <c r="P67" s="170">
        <v>79</v>
      </c>
      <c r="Q67" s="170">
        <v>257</v>
      </c>
      <c r="R67" s="170">
        <v>113</v>
      </c>
      <c r="S67" s="170">
        <v>61</v>
      </c>
      <c r="T67" s="170">
        <v>66</v>
      </c>
      <c r="U67" s="81">
        <v>48</v>
      </c>
      <c r="V67" s="82" t="s">
        <v>237</v>
      </c>
      <c r="W67" s="83"/>
      <c r="X67" s="172">
        <v>776</v>
      </c>
      <c r="Y67" s="132">
        <v>760</v>
      </c>
      <c r="Z67" s="132">
        <v>793</v>
      </c>
      <c r="AA67" s="132">
        <v>1045</v>
      </c>
      <c r="AB67" s="265">
        <f t="shared" si="2"/>
        <v>1412</v>
      </c>
      <c r="AC67" s="270">
        <v>60</v>
      </c>
      <c r="AD67" s="170">
        <v>140</v>
      </c>
      <c r="AE67" s="170">
        <v>297</v>
      </c>
      <c r="AF67" s="170">
        <v>249</v>
      </c>
      <c r="AG67" s="170">
        <v>75</v>
      </c>
      <c r="AH67" s="170">
        <v>50</v>
      </c>
      <c r="AI67" s="170">
        <v>57</v>
      </c>
      <c r="AJ67" s="170">
        <v>235</v>
      </c>
      <c r="AK67" s="170">
        <v>115</v>
      </c>
      <c r="AL67" s="170">
        <v>50</v>
      </c>
      <c r="AM67" s="170">
        <v>30</v>
      </c>
      <c r="AN67" s="170">
        <v>54</v>
      </c>
    </row>
    <row r="68" spans="1:40" ht="13.5" customHeight="1" x14ac:dyDescent="0.15">
      <c r="A68" s="81">
        <v>49</v>
      </c>
      <c r="B68" s="82" t="s">
        <v>238</v>
      </c>
      <c r="C68" s="83"/>
      <c r="D68" s="172">
        <v>165</v>
      </c>
      <c r="E68" s="132">
        <v>160</v>
      </c>
      <c r="F68" s="132">
        <v>361</v>
      </c>
      <c r="G68" s="132">
        <v>162</v>
      </c>
      <c r="H68" s="266">
        <f t="shared" si="11"/>
        <v>134</v>
      </c>
      <c r="I68" s="268">
        <v>9</v>
      </c>
      <c r="J68" s="170">
        <v>8</v>
      </c>
      <c r="K68" s="170">
        <v>15</v>
      </c>
      <c r="L68" s="170">
        <v>19</v>
      </c>
      <c r="M68" s="170">
        <v>9</v>
      </c>
      <c r="N68" s="170">
        <v>14</v>
      </c>
      <c r="O68" s="170">
        <v>7</v>
      </c>
      <c r="P68" s="170">
        <v>3</v>
      </c>
      <c r="Q68" s="170">
        <v>15</v>
      </c>
      <c r="R68" s="170">
        <v>9</v>
      </c>
      <c r="S68" s="170">
        <v>17</v>
      </c>
      <c r="T68" s="170">
        <v>9</v>
      </c>
      <c r="U68" s="81">
        <v>49</v>
      </c>
      <c r="V68" s="82" t="s">
        <v>238</v>
      </c>
      <c r="W68" s="83"/>
      <c r="X68" s="172">
        <v>234</v>
      </c>
      <c r="Y68" s="132">
        <v>252</v>
      </c>
      <c r="Z68" s="132">
        <v>403</v>
      </c>
      <c r="AA68" s="132">
        <v>1677</v>
      </c>
      <c r="AB68" s="265">
        <f t="shared" si="2"/>
        <v>1650</v>
      </c>
      <c r="AC68" s="268">
        <v>68</v>
      </c>
      <c r="AD68" s="170">
        <v>72</v>
      </c>
      <c r="AE68" s="170">
        <v>201</v>
      </c>
      <c r="AF68" s="170">
        <v>177</v>
      </c>
      <c r="AG68" s="170">
        <v>200</v>
      </c>
      <c r="AH68" s="170">
        <v>128</v>
      </c>
      <c r="AI68" s="170">
        <v>107</v>
      </c>
      <c r="AJ68" s="170">
        <v>123</v>
      </c>
      <c r="AK68" s="170">
        <v>202</v>
      </c>
      <c r="AL68" s="170">
        <v>187</v>
      </c>
      <c r="AM68" s="170">
        <v>100</v>
      </c>
      <c r="AN68" s="170">
        <v>85</v>
      </c>
    </row>
    <row r="69" spans="1:40" ht="5.25" customHeight="1" thickBot="1" x14ac:dyDescent="0.2">
      <c r="A69" s="84"/>
      <c r="B69" s="85"/>
      <c r="C69" s="86"/>
      <c r="D69" s="85"/>
      <c r="E69" s="85"/>
      <c r="F69" s="85" t="s">
        <v>665</v>
      </c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169"/>
      <c r="U69" s="84"/>
      <c r="V69" s="85"/>
      <c r="W69" s="86"/>
      <c r="X69" s="85"/>
      <c r="Y69" s="85"/>
      <c r="Z69" s="85" t="s">
        <v>665</v>
      </c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169"/>
    </row>
    <row r="70" spans="1:40" ht="13.5" customHeight="1" x14ac:dyDescent="0.15">
      <c r="A70" s="299" t="s">
        <v>741</v>
      </c>
      <c r="B70" s="202"/>
      <c r="C70" s="202"/>
      <c r="D70" s="202"/>
      <c r="E70" s="202"/>
      <c r="F70" s="202"/>
      <c r="G70" s="202"/>
      <c r="H70" s="202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299" t="s">
        <v>741</v>
      </c>
      <c r="V70" s="202"/>
      <c r="W70" s="202"/>
      <c r="X70" s="202"/>
      <c r="Y70" s="202"/>
      <c r="Z70" s="202"/>
      <c r="AA70" s="202"/>
      <c r="AB70" s="202"/>
      <c r="AC70" s="202"/>
      <c r="AD70" s="202"/>
      <c r="AE70" s="277"/>
      <c r="AF70" s="277"/>
      <c r="AG70" s="277"/>
      <c r="AH70" s="277"/>
      <c r="AI70" s="277"/>
      <c r="AJ70" s="277"/>
      <c r="AK70" s="277"/>
      <c r="AL70" s="277"/>
      <c r="AM70" s="277"/>
      <c r="AN70" s="277"/>
    </row>
  </sheetData>
  <mergeCells count="24">
    <mergeCell ref="A1:T1"/>
    <mergeCell ref="U1:AN1"/>
    <mergeCell ref="A3:T3"/>
    <mergeCell ref="U3:AN3"/>
    <mergeCell ref="A5:J5"/>
    <mergeCell ref="K5:T5"/>
    <mergeCell ref="U5:AD5"/>
    <mergeCell ref="AE5:AN5"/>
    <mergeCell ref="A10:C10"/>
    <mergeCell ref="U10:W10"/>
    <mergeCell ref="A6:J6"/>
    <mergeCell ref="U6:AD6"/>
    <mergeCell ref="A7:C8"/>
    <mergeCell ref="D7:D8"/>
    <mergeCell ref="E7:E8"/>
    <mergeCell ref="F7:F8"/>
    <mergeCell ref="G7:G8"/>
    <mergeCell ref="H7:T7"/>
    <mergeCell ref="U7:W8"/>
    <mergeCell ref="X7:X8"/>
    <mergeCell ref="Y7:Y8"/>
    <mergeCell ref="Z7:Z8"/>
    <mergeCell ref="AA7:AA8"/>
    <mergeCell ref="AB7:AN7"/>
  </mergeCells>
  <phoneticPr fontId="2"/>
  <pageMargins left="0.59055118110236227" right="0.59055118110236227" top="0.39370078740157483" bottom="0.35433070866141736" header="0.31496062992125984" footer="0.27559055118110237"/>
  <pageSetup paperSize="9" scale="96" fitToWidth="2" orientation="portrait" r:id="rId1"/>
  <headerFooter alignWithMargins="0"/>
  <ignoredErrors>
    <ignoredError sqref="H12:H64 H66:H68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showGridLines="0" zoomScale="115" zoomScaleNormal="115" workbookViewId="0">
      <selection sqref="A1:Q1"/>
    </sheetView>
  </sheetViews>
  <sheetFormatPr defaultRowHeight="13.5" x14ac:dyDescent="0.15"/>
  <cols>
    <col min="1" max="1" width="6.375" style="248" customWidth="1"/>
    <col min="2" max="2" width="5.625" style="248" customWidth="1"/>
    <col min="3" max="4" width="5" style="248" customWidth="1"/>
    <col min="5" max="5" width="6.375" style="248" customWidth="1"/>
    <col min="6" max="6" width="5.625" style="248" customWidth="1"/>
    <col min="7" max="8" width="5" style="248" customWidth="1"/>
    <col min="9" max="9" width="2.5" style="248" customWidth="1"/>
    <col min="10" max="10" width="6.375" style="248" customWidth="1"/>
    <col min="11" max="11" width="5.625" style="248" customWidth="1"/>
    <col min="12" max="13" width="5" style="248" customWidth="1"/>
    <col min="14" max="14" width="6.375" style="248" customWidth="1"/>
    <col min="15" max="15" width="5.625" style="248" customWidth="1"/>
    <col min="16" max="17" width="5" style="248" customWidth="1"/>
    <col min="18" max="18" width="6.375" style="248" customWidth="1"/>
    <col min="19" max="19" width="5.625" style="248" customWidth="1"/>
    <col min="20" max="21" width="5" style="248" customWidth="1"/>
    <col min="22" max="22" width="6.375" style="248" customWidth="1"/>
    <col min="23" max="23" width="5.625" style="248" customWidth="1"/>
    <col min="24" max="25" width="5" style="248" customWidth="1"/>
    <col min="26" max="26" width="2.5" style="248" customWidth="1"/>
    <col min="27" max="27" width="6.375" style="248" customWidth="1"/>
    <col min="28" max="28" width="5.625" style="248" customWidth="1"/>
    <col min="29" max="30" width="5" style="248" customWidth="1"/>
    <col min="31" max="31" width="6.375" style="248" customWidth="1"/>
    <col min="32" max="32" width="5.625" style="248" customWidth="1"/>
    <col min="33" max="34" width="5" style="248" customWidth="1"/>
    <col min="35" max="16384" width="9" style="1"/>
  </cols>
  <sheetData>
    <row r="1" spans="1:34" ht="17.25" x14ac:dyDescent="0.15">
      <c r="A1" s="541" t="s">
        <v>689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3" t="s">
        <v>690</v>
      </c>
      <c r="S1" s="543"/>
      <c r="T1" s="543"/>
      <c r="U1" s="543"/>
      <c r="V1" s="543"/>
      <c r="W1" s="543"/>
      <c r="X1" s="543"/>
      <c r="Y1" s="543"/>
      <c r="Z1" s="543"/>
      <c r="AA1" s="543"/>
      <c r="AB1" s="543"/>
      <c r="AC1" s="543"/>
      <c r="AD1" s="543"/>
      <c r="AE1" s="543"/>
      <c r="AF1" s="543"/>
      <c r="AG1" s="543"/>
      <c r="AH1" s="543"/>
    </row>
    <row r="2" spans="1:34" ht="7.5" customHeight="1" x14ac:dyDescent="0.15"/>
    <row r="3" spans="1:34" ht="15" customHeight="1" x14ac:dyDescent="0.15">
      <c r="A3" s="469" t="s">
        <v>1167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 t="s">
        <v>1168</v>
      </c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469"/>
      <c r="AG3" s="469"/>
      <c r="AH3" s="469"/>
    </row>
    <row r="4" spans="1:34" ht="15" customHeight="1" x14ac:dyDescent="0.15">
      <c r="A4" s="547" t="s">
        <v>666</v>
      </c>
      <c r="B4" s="547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 t="s">
        <v>667</v>
      </c>
      <c r="S4" s="547"/>
      <c r="T4" s="547"/>
      <c r="U4" s="547"/>
      <c r="V4" s="547"/>
      <c r="W4" s="547"/>
      <c r="X4" s="547"/>
      <c r="Y4" s="547"/>
      <c r="Z4" s="547"/>
      <c r="AA4" s="547"/>
      <c r="AB4" s="547"/>
      <c r="AC4" s="547"/>
      <c r="AD4" s="547"/>
      <c r="AE4" s="547"/>
      <c r="AF4" s="547"/>
      <c r="AG4" s="547"/>
      <c r="AH4" s="547"/>
    </row>
    <row r="5" spans="1:34" ht="15" customHeight="1" x14ac:dyDescent="0.15">
      <c r="A5" s="547" t="s">
        <v>668</v>
      </c>
      <c r="B5" s="547"/>
      <c r="C5" s="547"/>
      <c r="D5" s="547"/>
      <c r="E5" s="547"/>
      <c r="F5" s="547"/>
      <c r="G5" s="547"/>
      <c r="H5" s="547"/>
      <c r="I5" s="547" t="s">
        <v>669</v>
      </c>
      <c r="J5" s="547"/>
      <c r="K5" s="547"/>
      <c r="L5" s="547"/>
      <c r="M5" s="547"/>
      <c r="N5" s="547"/>
      <c r="O5" s="547"/>
      <c r="P5" s="547"/>
      <c r="Q5" s="547"/>
      <c r="R5" s="547" t="s">
        <v>670</v>
      </c>
      <c r="S5" s="547"/>
      <c r="T5" s="547"/>
      <c r="U5" s="547"/>
      <c r="V5" s="547"/>
      <c r="W5" s="547"/>
      <c r="X5" s="547"/>
      <c r="Y5" s="547"/>
      <c r="Z5" s="547" t="s">
        <v>671</v>
      </c>
      <c r="AA5" s="547"/>
      <c r="AB5" s="547"/>
      <c r="AC5" s="547"/>
      <c r="AD5" s="547"/>
      <c r="AE5" s="547"/>
      <c r="AF5" s="547"/>
      <c r="AG5" s="547"/>
      <c r="AH5" s="547"/>
    </row>
    <row r="6" spans="1:34" ht="11.25" customHeight="1" thickBot="1" x14ac:dyDescent="0.2">
      <c r="A6" s="468" t="s">
        <v>305</v>
      </c>
      <c r="B6" s="468"/>
      <c r="C6" s="468"/>
      <c r="D6" s="468"/>
      <c r="E6" s="468"/>
      <c r="F6" s="468"/>
      <c r="G6" s="468"/>
      <c r="H6" s="468"/>
      <c r="I6" s="553" t="s">
        <v>305</v>
      </c>
      <c r="J6" s="553"/>
      <c r="K6" s="553"/>
      <c r="L6" s="553"/>
      <c r="M6" s="553"/>
      <c r="N6" s="553"/>
      <c r="O6" s="553"/>
      <c r="P6" s="553"/>
      <c r="Q6" s="553"/>
      <c r="R6" s="468" t="s">
        <v>305</v>
      </c>
      <c r="S6" s="468"/>
      <c r="T6" s="468"/>
      <c r="U6" s="468"/>
      <c r="V6" s="468"/>
      <c r="W6" s="468"/>
      <c r="X6" s="468"/>
      <c r="Y6" s="468"/>
      <c r="Z6" s="553" t="s">
        <v>305</v>
      </c>
      <c r="AA6" s="553"/>
      <c r="AB6" s="553"/>
      <c r="AC6" s="553"/>
      <c r="AD6" s="553"/>
      <c r="AE6" s="553"/>
      <c r="AF6" s="553"/>
      <c r="AG6" s="553"/>
      <c r="AH6" s="553"/>
    </row>
    <row r="7" spans="1:34" ht="15" customHeight="1" x14ac:dyDescent="0.15">
      <c r="A7" s="251" t="s">
        <v>446</v>
      </c>
      <c r="B7" s="251" t="s">
        <v>7</v>
      </c>
      <c r="C7" s="251" t="s">
        <v>120</v>
      </c>
      <c r="D7" s="251" t="s">
        <v>121</v>
      </c>
      <c r="E7" s="251" t="s">
        <v>446</v>
      </c>
      <c r="F7" s="251" t="s">
        <v>7</v>
      </c>
      <c r="G7" s="251" t="s">
        <v>120</v>
      </c>
      <c r="H7" s="250" t="s">
        <v>121</v>
      </c>
      <c r="I7" s="258"/>
      <c r="J7" s="251" t="s">
        <v>446</v>
      </c>
      <c r="K7" s="251" t="s">
        <v>7</v>
      </c>
      <c r="L7" s="251" t="s">
        <v>120</v>
      </c>
      <c r="M7" s="251" t="s">
        <v>121</v>
      </c>
      <c r="N7" s="251" t="s">
        <v>446</v>
      </c>
      <c r="O7" s="251" t="s">
        <v>7</v>
      </c>
      <c r="P7" s="251" t="s">
        <v>120</v>
      </c>
      <c r="Q7" s="250" t="s">
        <v>121</v>
      </c>
      <c r="R7" s="251" t="s">
        <v>446</v>
      </c>
      <c r="S7" s="251" t="s">
        <v>7</v>
      </c>
      <c r="T7" s="251" t="s">
        <v>120</v>
      </c>
      <c r="U7" s="251" t="s">
        <v>121</v>
      </c>
      <c r="V7" s="251" t="s">
        <v>446</v>
      </c>
      <c r="W7" s="251" t="s">
        <v>7</v>
      </c>
      <c r="X7" s="251" t="s">
        <v>120</v>
      </c>
      <c r="Y7" s="250" t="s">
        <v>121</v>
      </c>
      <c r="Z7" s="258"/>
      <c r="AA7" s="251" t="s">
        <v>446</v>
      </c>
      <c r="AB7" s="251" t="s">
        <v>7</v>
      </c>
      <c r="AC7" s="251" t="s">
        <v>120</v>
      </c>
      <c r="AD7" s="251" t="s">
        <v>121</v>
      </c>
      <c r="AE7" s="251" t="s">
        <v>446</v>
      </c>
      <c r="AF7" s="251" t="s">
        <v>7</v>
      </c>
      <c r="AG7" s="251" t="s">
        <v>120</v>
      </c>
      <c r="AH7" s="250" t="s">
        <v>121</v>
      </c>
    </row>
    <row r="8" spans="1:34" ht="7.5" customHeight="1" x14ac:dyDescent="0.15">
      <c r="A8" s="32"/>
      <c r="B8" s="12"/>
      <c r="C8" s="12"/>
      <c r="D8" s="33"/>
      <c r="E8" s="32"/>
      <c r="F8" s="12"/>
      <c r="G8" s="12"/>
      <c r="H8" s="12"/>
      <c r="J8" s="32"/>
      <c r="K8" s="12"/>
      <c r="L8" s="12"/>
      <c r="M8" s="33"/>
      <c r="N8" s="32"/>
      <c r="O8" s="12"/>
      <c r="P8" s="12"/>
      <c r="Q8" s="12"/>
      <c r="R8" s="32"/>
      <c r="S8" s="12"/>
      <c r="T8" s="12"/>
      <c r="U8" s="33"/>
      <c r="V8" s="32"/>
      <c r="W8" s="12"/>
      <c r="X8" s="12"/>
      <c r="Y8" s="12"/>
      <c r="AA8" s="32"/>
      <c r="AB8" s="12"/>
      <c r="AC8" s="12"/>
      <c r="AD8" s="33"/>
      <c r="AE8" s="32"/>
      <c r="AF8" s="12"/>
      <c r="AG8" s="12"/>
      <c r="AH8" s="12"/>
    </row>
    <row r="9" spans="1:34" ht="22.5" customHeight="1" x14ac:dyDescent="0.15">
      <c r="A9" s="272" t="s">
        <v>672</v>
      </c>
      <c r="B9" s="132">
        <v>5077</v>
      </c>
      <c r="C9" s="132">
        <v>2559</v>
      </c>
      <c r="D9" s="133">
        <v>2518</v>
      </c>
      <c r="E9" s="25"/>
      <c r="F9" s="12"/>
      <c r="G9" s="12"/>
      <c r="H9" s="12"/>
      <c r="J9" s="272" t="s">
        <v>673</v>
      </c>
      <c r="K9" s="132">
        <v>8536</v>
      </c>
      <c r="L9" s="132">
        <v>4924</v>
      </c>
      <c r="M9" s="133">
        <v>3612</v>
      </c>
      <c r="N9" s="34"/>
      <c r="O9" s="92"/>
      <c r="P9" s="92"/>
      <c r="Q9" s="92"/>
      <c r="R9" s="272" t="s">
        <v>672</v>
      </c>
      <c r="S9" s="132">
        <v>4814</v>
      </c>
      <c r="T9" s="132">
        <v>2563</v>
      </c>
      <c r="U9" s="133">
        <v>2251</v>
      </c>
      <c r="V9" s="25"/>
      <c r="W9" s="12"/>
      <c r="X9" s="12"/>
      <c r="Y9" s="12"/>
      <c r="AA9" s="272" t="s">
        <v>673</v>
      </c>
      <c r="AB9" s="132">
        <v>12167</v>
      </c>
      <c r="AC9" s="132">
        <v>7396</v>
      </c>
      <c r="AD9" s="133">
        <v>4771</v>
      </c>
      <c r="AE9" s="34"/>
      <c r="AF9" s="92"/>
      <c r="AG9" s="92"/>
      <c r="AH9" s="92"/>
    </row>
    <row r="10" spans="1:34" ht="7.5" customHeight="1" x14ac:dyDescent="0.15">
      <c r="A10" s="25"/>
      <c r="B10" s="132"/>
      <c r="C10" s="132"/>
      <c r="D10" s="133"/>
      <c r="E10" s="25"/>
      <c r="F10" s="12"/>
      <c r="G10" s="12"/>
      <c r="H10" s="12"/>
      <c r="J10" s="25"/>
      <c r="K10" s="132"/>
      <c r="L10" s="132"/>
      <c r="M10" s="133"/>
      <c r="N10" s="25"/>
      <c r="O10" s="92"/>
      <c r="P10" s="92"/>
      <c r="Q10" s="92"/>
      <c r="R10" s="25"/>
      <c r="S10" s="132"/>
      <c r="T10" s="132"/>
      <c r="U10" s="133"/>
      <c r="V10" s="25"/>
      <c r="W10" s="12"/>
      <c r="X10" s="12"/>
      <c r="Y10" s="12"/>
      <c r="AA10" s="25"/>
      <c r="AB10" s="132"/>
      <c r="AC10" s="132"/>
      <c r="AD10" s="133"/>
      <c r="AE10" s="25"/>
      <c r="AF10" s="92"/>
      <c r="AG10" s="92"/>
      <c r="AH10" s="92"/>
    </row>
    <row r="11" spans="1:34" ht="12" customHeight="1" x14ac:dyDescent="0.15">
      <c r="A11" s="25">
        <v>0</v>
      </c>
      <c r="B11" s="132">
        <v>40</v>
      </c>
      <c r="C11" s="134">
        <v>25</v>
      </c>
      <c r="D11" s="134">
        <v>15</v>
      </c>
      <c r="E11" s="34">
        <v>55</v>
      </c>
      <c r="F11" s="132">
        <v>29</v>
      </c>
      <c r="G11" s="134">
        <v>18</v>
      </c>
      <c r="H11" s="134">
        <v>11</v>
      </c>
      <c r="J11" s="25">
        <v>0</v>
      </c>
      <c r="K11" s="132">
        <v>52</v>
      </c>
      <c r="L11" s="134">
        <v>29</v>
      </c>
      <c r="M11" s="134">
        <v>23</v>
      </c>
      <c r="N11" s="34">
        <v>55</v>
      </c>
      <c r="O11" s="132">
        <v>64</v>
      </c>
      <c r="P11" s="134">
        <v>47</v>
      </c>
      <c r="Q11" s="134">
        <v>17</v>
      </c>
      <c r="R11" s="25">
        <v>0</v>
      </c>
      <c r="S11" s="132">
        <v>45</v>
      </c>
      <c r="T11" s="134">
        <v>26</v>
      </c>
      <c r="U11" s="134">
        <v>19</v>
      </c>
      <c r="V11" s="34">
        <v>55</v>
      </c>
      <c r="W11" s="132">
        <v>45</v>
      </c>
      <c r="X11" s="134">
        <v>28</v>
      </c>
      <c r="Y11" s="134">
        <v>17</v>
      </c>
      <c r="AA11" s="25">
        <v>0</v>
      </c>
      <c r="AB11" s="132">
        <v>59</v>
      </c>
      <c r="AC11" s="134">
        <v>38</v>
      </c>
      <c r="AD11" s="134">
        <v>21</v>
      </c>
      <c r="AE11" s="34">
        <v>55</v>
      </c>
      <c r="AF11" s="132">
        <v>80</v>
      </c>
      <c r="AG11" s="134">
        <v>56</v>
      </c>
      <c r="AH11" s="134">
        <v>24</v>
      </c>
    </row>
    <row r="12" spans="1:34" ht="12" customHeight="1" x14ac:dyDescent="0.15">
      <c r="A12" s="25">
        <v>1</v>
      </c>
      <c r="B12" s="132">
        <v>102</v>
      </c>
      <c r="C12" s="134">
        <v>55</v>
      </c>
      <c r="D12" s="134">
        <v>47</v>
      </c>
      <c r="E12" s="34">
        <v>56</v>
      </c>
      <c r="F12" s="132">
        <v>28</v>
      </c>
      <c r="G12" s="134">
        <v>18</v>
      </c>
      <c r="H12" s="134">
        <v>10</v>
      </c>
      <c r="J12" s="25">
        <v>1</v>
      </c>
      <c r="K12" s="132">
        <v>136</v>
      </c>
      <c r="L12" s="134">
        <v>58</v>
      </c>
      <c r="M12" s="134">
        <v>78</v>
      </c>
      <c r="N12" s="34">
        <v>56</v>
      </c>
      <c r="O12" s="132">
        <v>59</v>
      </c>
      <c r="P12" s="134">
        <v>34</v>
      </c>
      <c r="Q12" s="134">
        <v>25</v>
      </c>
      <c r="R12" s="25">
        <v>1</v>
      </c>
      <c r="S12" s="132">
        <v>101</v>
      </c>
      <c r="T12" s="134">
        <v>47</v>
      </c>
      <c r="U12" s="134">
        <v>54</v>
      </c>
      <c r="V12" s="34">
        <v>56</v>
      </c>
      <c r="W12" s="132">
        <v>27</v>
      </c>
      <c r="X12" s="134">
        <v>19</v>
      </c>
      <c r="Y12" s="134">
        <v>8</v>
      </c>
      <c r="AA12" s="25">
        <v>1</v>
      </c>
      <c r="AB12" s="132">
        <v>152</v>
      </c>
      <c r="AC12" s="134">
        <v>88</v>
      </c>
      <c r="AD12" s="134">
        <v>64</v>
      </c>
      <c r="AE12" s="34">
        <v>56</v>
      </c>
      <c r="AF12" s="132">
        <v>94</v>
      </c>
      <c r="AG12" s="134">
        <v>70</v>
      </c>
      <c r="AH12" s="134">
        <v>24</v>
      </c>
    </row>
    <row r="13" spans="1:34" ht="12" customHeight="1" x14ac:dyDescent="0.15">
      <c r="A13" s="25">
        <v>2</v>
      </c>
      <c r="B13" s="132">
        <v>82</v>
      </c>
      <c r="C13" s="134">
        <v>42</v>
      </c>
      <c r="D13" s="134">
        <v>40</v>
      </c>
      <c r="E13" s="34">
        <v>57</v>
      </c>
      <c r="F13" s="132">
        <v>31</v>
      </c>
      <c r="G13" s="134">
        <v>18</v>
      </c>
      <c r="H13" s="134">
        <v>13</v>
      </c>
      <c r="J13" s="25">
        <v>2</v>
      </c>
      <c r="K13" s="132">
        <v>92</v>
      </c>
      <c r="L13" s="134">
        <v>37</v>
      </c>
      <c r="M13" s="134">
        <v>55</v>
      </c>
      <c r="N13" s="34">
        <v>57</v>
      </c>
      <c r="O13" s="132">
        <v>53</v>
      </c>
      <c r="P13" s="134">
        <v>32</v>
      </c>
      <c r="Q13" s="134">
        <v>21</v>
      </c>
      <c r="R13" s="25">
        <v>2</v>
      </c>
      <c r="S13" s="132">
        <v>86</v>
      </c>
      <c r="T13" s="134">
        <v>41</v>
      </c>
      <c r="U13" s="134">
        <v>45</v>
      </c>
      <c r="V13" s="34">
        <v>57</v>
      </c>
      <c r="W13" s="132">
        <v>34</v>
      </c>
      <c r="X13" s="134">
        <v>22</v>
      </c>
      <c r="Y13" s="134">
        <v>12</v>
      </c>
      <c r="AA13" s="25">
        <v>2</v>
      </c>
      <c r="AB13" s="132">
        <v>98</v>
      </c>
      <c r="AC13" s="134">
        <v>47</v>
      </c>
      <c r="AD13" s="134">
        <v>51</v>
      </c>
      <c r="AE13" s="34">
        <v>57</v>
      </c>
      <c r="AF13" s="132">
        <v>78</v>
      </c>
      <c r="AG13" s="134">
        <v>51</v>
      </c>
      <c r="AH13" s="134">
        <v>27</v>
      </c>
    </row>
    <row r="14" spans="1:34" ht="12" customHeight="1" x14ac:dyDescent="0.15">
      <c r="A14" s="25">
        <v>3</v>
      </c>
      <c r="B14" s="132">
        <v>84</v>
      </c>
      <c r="C14" s="134">
        <v>40</v>
      </c>
      <c r="D14" s="134">
        <v>44</v>
      </c>
      <c r="E14" s="34">
        <v>58</v>
      </c>
      <c r="F14" s="132">
        <v>22</v>
      </c>
      <c r="G14" s="134">
        <v>15</v>
      </c>
      <c r="H14" s="134">
        <v>7</v>
      </c>
      <c r="J14" s="25">
        <v>3</v>
      </c>
      <c r="K14" s="132">
        <v>94</v>
      </c>
      <c r="L14" s="134">
        <v>48</v>
      </c>
      <c r="M14" s="134">
        <v>46</v>
      </c>
      <c r="N14" s="34">
        <v>58</v>
      </c>
      <c r="O14" s="132">
        <v>54</v>
      </c>
      <c r="P14" s="134">
        <v>42</v>
      </c>
      <c r="Q14" s="134">
        <v>12</v>
      </c>
      <c r="R14" s="25">
        <v>3</v>
      </c>
      <c r="S14" s="132">
        <v>64</v>
      </c>
      <c r="T14" s="134">
        <v>37</v>
      </c>
      <c r="U14" s="134">
        <v>27</v>
      </c>
      <c r="V14" s="34">
        <v>58</v>
      </c>
      <c r="W14" s="132">
        <v>27</v>
      </c>
      <c r="X14" s="134">
        <v>15</v>
      </c>
      <c r="Y14" s="134">
        <v>12</v>
      </c>
      <c r="AA14" s="25">
        <v>3</v>
      </c>
      <c r="AB14" s="132">
        <v>125</v>
      </c>
      <c r="AC14" s="134">
        <v>63</v>
      </c>
      <c r="AD14" s="134">
        <v>62</v>
      </c>
      <c r="AE14" s="34">
        <v>58</v>
      </c>
      <c r="AF14" s="132">
        <v>73</v>
      </c>
      <c r="AG14" s="134">
        <v>54</v>
      </c>
      <c r="AH14" s="134">
        <v>19</v>
      </c>
    </row>
    <row r="15" spans="1:34" ht="12" customHeight="1" x14ac:dyDescent="0.15">
      <c r="A15" s="26">
        <v>4</v>
      </c>
      <c r="B15" s="132">
        <v>68</v>
      </c>
      <c r="C15" s="136">
        <v>35</v>
      </c>
      <c r="D15" s="136">
        <v>33</v>
      </c>
      <c r="E15" s="35">
        <v>59</v>
      </c>
      <c r="F15" s="132">
        <v>35</v>
      </c>
      <c r="G15" s="136">
        <v>22</v>
      </c>
      <c r="H15" s="136">
        <v>13</v>
      </c>
      <c r="J15" s="26">
        <v>4</v>
      </c>
      <c r="K15" s="135">
        <v>65</v>
      </c>
      <c r="L15" s="136">
        <v>31</v>
      </c>
      <c r="M15" s="136">
        <v>34</v>
      </c>
      <c r="N15" s="35">
        <v>59</v>
      </c>
      <c r="O15" s="135">
        <v>46</v>
      </c>
      <c r="P15" s="136">
        <v>30</v>
      </c>
      <c r="Q15" s="136">
        <v>16</v>
      </c>
      <c r="R15" s="26">
        <v>4</v>
      </c>
      <c r="S15" s="132">
        <v>71</v>
      </c>
      <c r="T15" s="136">
        <v>42</v>
      </c>
      <c r="U15" s="136">
        <v>29</v>
      </c>
      <c r="V15" s="35">
        <v>59</v>
      </c>
      <c r="W15" s="132">
        <v>26</v>
      </c>
      <c r="X15" s="136">
        <v>16</v>
      </c>
      <c r="Y15" s="136">
        <v>10</v>
      </c>
      <c r="AA15" s="26">
        <v>4</v>
      </c>
      <c r="AB15" s="135">
        <v>96</v>
      </c>
      <c r="AC15" s="136">
        <v>48</v>
      </c>
      <c r="AD15" s="136">
        <v>48</v>
      </c>
      <c r="AE15" s="35">
        <v>59</v>
      </c>
      <c r="AF15" s="135">
        <v>77</v>
      </c>
      <c r="AG15" s="136">
        <v>54</v>
      </c>
      <c r="AH15" s="136">
        <v>23</v>
      </c>
    </row>
    <row r="16" spans="1:34" ht="12" customHeight="1" x14ac:dyDescent="0.15">
      <c r="A16" s="198">
        <v>5</v>
      </c>
      <c r="B16" s="193">
        <v>53</v>
      </c>
      <c r="C16" s="194">
        <v>26</v>
      </c>
      <c r="D16" s="194">
        <v>27</v>
      </c>
      <c r="E16" s="195">
        <v>60</v>
      </c>
      <c r="F16" s="193">
        <v>27</v>
      </c>
      <c r="G16" s="194">
        <v>16</v>
      </c>
      <c r="H16" s="194">
        <v>11</v>
      </c>
      <c r="J16" s="25">
        <v>5</v>
      </c>
      <c r="K16" s="132">
        <v>75</v>
      </c>
      <c r="L16" s="134">
        <v>36</v>
      </c>
      <c r="M16" s="134">
        <v>39</v>
      </c>
      <c r="N16" s="34">
        <v>60</v>
      </c>
      <c r="O16" s="132">
        <v>48</v>
      </c>
      <c r="P16" s="134">
        <v>33</v>
      </c>
      <c r="Q16" s="134">
        <v>15</v>
      </c>
      <c r="R16" s="198">
        <v>5</v>
      </c>
      <c r="S16" s="193">
        <v>53</v>
      </c>
      <c r="T16" s="194">
        <v>25</v>
      </c>
      <c r="U16" s="194">
        <v>28</v>
      </c>
      <c r="V16" s="195">
        <v>60</v>
      </c>
      <c r="W16" s="193">
        <v>37</v>
      </c>
      <c r="X16" s="194">
        <v>23</v>
      </c>
      <c r="Y16" s="194">
        <v>14</v>
      </c>
      <c r="AA16" s="25">
        <v>5</v>
      </c>
      <c r="AB16" s="132">
        <v>67</v>
      </c>
      <c r="AC16" s="134">
        <v>37</v>
      </c>
      <c r="AD16" s="134">
        <v>30</v>
      </c>
      <c r="AE16" s="34">
        <v>60</v>
      </c>
      <c r="AF16" s="132">
        <v>68</v>
      </c>
      <c r="AG16" s="134">
        <v>48</v>
      </c>
      <c r="AH16" s="134">
        <v>20</v>
      </c>
    </row>
    <row r="17" spans="1:34" ht="12" customHeight="1" x14ac:dyDescent="0.15">
      <c r="A17" s="25">
        <v>6</v>
      </c>
      <c r="B17" s="196">
        <v>57</v>
      </c>
      <c r="C17" s="197">
        <v>26</v>
      </c>
      <c r="D17" s="197">
        <v>31</v>
      </c>
      <c r="E17" s="34">
        <v>61</v>
      </c>
      <c r="F17" s="196">
        <v>29</v>
      </c>
      <c r="G17" s="197">
        <v>17</v>
      </c>
      <c r="H17" s="197">
        <v>12</v>
      </c>
      <c r="J17" s="25">
        <v>6</v>
      </c>
      <c r="K17" s="132">
        <v>47</v>
      </c>
      <c r="L17" s="134">
        <v>21</v>
      </c>
      <c r="M17" s="134">
        <v>26</v>
      </c>
      <c r="N17" s="34">
        <v>61</v>
      </c>
      <c r="O17" s="132">
        <v>42</v>
      </c>
      <c r="P17" s="134">
        <v>31</v>
      </c>
      <c r="Q17" s="134">
        <v>11</v>
      </c>
      <c r="R17" s="25">
        <v>6</v>
      </c>
      <c r="S17" s="196">
        <v>47</v>
      </c>
      <c r="T17" s="197">
        <v>26</v>
      </c>
      <c r="U17" s="197">
        <v>21</v>
      </c>
      <c r="V17" s="34">
        <v>61</v>
      </c>
      <c r="W17" s="196">
        <v>41</v>
      </c>
      <c r="X17" s="197">
        <v>24</v>
      </c>
      <c r="Y17" s="197">
        <v>17</v>
      </c>
      <c r="AA17" s="25">
        <v>6</v>
      </c>
      <c r="AB17" s="132">
        <v>67</v>
      </c>
      <c r="AC17" s="134">
        <v>31</v>
      </c>
      <c r="AD17" s="134">
        <v>36</v>
      </c>
      <c r="AE17" s="34">
        <v>61</v>
      </c>
      <c r="AF17" s="132">
        <v>59</v>
      </c>
      <c r="AG17" s="134">
        <v>43</v>
      </c>
      <c r="AH17" s="134">
        <v>16</v>
      </c>
    </row>
    <row r="18" spans="1:34" ht="12" customHeight="1" x14ac:dyDescent="0.15">
      <c r="A18" s="25">
        <v>7</v>
      </c>
      <c r="B18" s="196">
        <v>64</v>
      </c>
      <c r="C18" s="197">
        <v>27</v>
      </c>
      <c r="D18" s="197">
        <v>37</v>
      </c>
      <c r="E18" s="34">
        <v>62</v>
      </c>
      <c r="F18" s="196">
        <v>14</v>
      </c>
      <c r="G18" s="197">
        <v>5</v>
      </c>
      <c r="H18" s="197">
        <v>9</v>
      </c>
      <c r="J18" s="25">
        <v>7</v>
      </c>
      <c r="K18" s="132">
        <v>51</v>
      </c>
      <c r="L18" s="134">
        <v>24</v>
      </c>
      <c r="M18" s="134">
        <v>27</v>
      </c>
      <c r="N18" s="34">
        <v>62</v>
      </c>
      <c r="O18" s="132">
        <v>33</v>
      </c>
      <c r="P18" s="134">
        <v>19</v>
      </c>
      <c r="Q18" s="134">
        <v>14</v>
      </c>
      <c r="R18" s="25">
        <v>7</v>
      </c>
      <c r="S18" s="196">
        <v>44</v>
      </c>
      <c r="T18" s="197">
        <v>18</v>
      </c>
      <c r="U18" s="197">
        <v>26</v>
      </c>
      <c r="V18" s="34">
        <v>62</v>
      </c>
      <c r="W18" s="196">
        <v>24</v>
      </c>
      <c r="X18" s="197">
        <v>12</v>
      </c>
      <c r="Y18" s="197">
        <v>12</v>
      </c>
      <c r="AA18" s="25">
        <v>7</v>
      </c>
      <c r="AB18" s="132">
        <v>74</v>
      </c>
      <c r="AC18" s="134">
        <v>37</v>
      </c>
      <c r="AD18" s="134">
        <v>37</v>
      </c>
      <c r="AE18" s="34">
        <v>62</v>
      </c>
      <c r="AF18" s="132">
        <v>43</v>
      </c>
      <c r="AG18" s="134">
        <v>32</v>
      </c>
      <c r="AH18" s="134">
        <v>11</v>
      </c>
    </row>
    <row r="19" spans="1:34" ht="12" customHeight="1" x14ac:dyDescent="0.15">
      <c r="A19" s="25">
        <v>8</v>
      </c>
      <c r="B19" s="196">
        <v>30</v>
      </c>
      <c r="C19" s="197">
        <v>13</v>
      </c>
      <c r="D19" s="197">
        <v>17</v>
      </c>
      <c r="E19" s="34">
        <v>63</v>
      </c>
      <c r="F19" s="196">
        <v>13</v>
      </c>
      <c r="G19" s="197">
        <v>9</v>
      </c>
      <c r="H19" s="197">
        <v>4</v>
      </c>
      <c r="J19" s="25">
        <v>8</v>
      </c>
      <c r="K19" s="132">
        <v>40</v>
      </c>
      <c r="L19" s="134">
        <v>23</v>
      </c>
      <c r="M19" s="134">
        <v>17</v>
      </c>
      <c r="N19" s="34">
        <v>63</v>
      </c>
      <c r="O19" s="132">
        <v>24</v>
      </c>
      <c r="P19" s="134">
        <v>14</v>
      </c>
      <c r="Q19" s="134">
        <v>10</v>
      </c>
      <c r="R19" s="25">
        <v>8</v>
      </c>
      <c r="S19" s="196">
        <v>26</v>
      </c>
      <c r="T19" s="197">
        <v>14</v>
      </c>
      <c r="U19" s="197">
        <v>12</v>
      </c>
      <c r="V19" s="34">
        <v>63</v>
      </c>
      <c r="W19" s="196">
        <v>20</v>
      </c>
      <c r="X19" s="197">
        <v>8</v>
      </c>
      <c r="Y19" s="197">
        <v>12</v>
      </c>
      <c r="AA19" s="25">
        <v>8</v>
      </c>
      <c r="AB19" s="132">
        <v>41</v>
      </c>
      <c r="AC19" s="134">
        <v>21</v>
      </c>
      <c r="AD19" s="134">
        <v>20</v>
      </c>
      <c r="AE19" s="34">
        <v>63</v>
      </c>
      <c r="AF19" s="132">
        <v>38</v>
      </c>
      <c r="AG19" s="134">
        <v>24</v>
      </c>
      <c r="AH19" s="134">
        <v>14</v>
      </c>
    </row>
    <row r="20" spans="1:34" ht="12" customHeight="1" x14ac:dyDescent="0.15">
      <c r="A20" s="26">
        <v>9</v>
      </c>
      <c r="B20" s="135">
        <v>38</v>
      </c>
      <c r="C20" s="136">
        <v>23</v>
      </c>
      <c r="D20" s="136">
        <v>15</v>
      </c>
      <c r="E20" s="35">
        <v>64</v>
      </c>
      <c r="F20" s="135">
        <v>9</v>
      </c>
      <c r="G20" s="136">
        <v>6</v>
      </c>
      <c r="H20" s="136">
        <v>3</v>
      </c>
      <c r="J20" s="26">
        <v>9</v>
      </c>
      <c r="K20" s="135">
        <v>38</v>
      </c>
      <c r="L20" s="136">
        <v>16</v>
      </c>
      <c r="M20" s="136">
        <v>22</v>
      </c>
      <c r="N20" s="35">
        <v>64</v>
      </c>
      <c r="O20" s="135">
        <v>27</v>
      </c>
      <c r="P20" s="136">
        <v>11</v>
      </c>
      <c r="Q20" s="136">
        <v>16</v>
      </c>
      <c r="R20" s="26">
        <v>9</v>
      </c>
      <c r="S20" s="135">
        <v>21</v>
      </c>
      <c r="T20" s="136">
        <v>12</v>
      </c>
      <c r="U20" s="136">
        <v>9</v>
      </c>
      <c r="V20" s="35">
        <v>64</v>
      </c>
      <c r="W20" s="135">
        <v>22</v>
      </c>
      <c r="X20" s="136">
        <v>14</v>
      </c>
      <c r="Y20" s="136">
        <v>8</v>
      </c>
      <c r="AA20" s="26">
        <v>9</v>
      </c>
      <c r="AB20" s="135">
        <v>58</v>
      </c>
      <c r="AC20" s="136">
        <v>35</v>
      </c>
      <c r="AD20" s="136">
        <v>23</v>
      </c>
      <c r="AE20" s="35">
        <v>64</v>
      </c>
      <c r="AF20" s="135">
        <v>31</v>
      </c>
      <c r="AG20" s="136">
        <v>16</v>
      </c>
      <c r="AH20" s="136">
        <v>15</v>
      </c>
    </row>
    <row r="21" spans="1:34" ht="12" customHeight="1" x14ac:dyDescent="0.15">
      <c r="A21" s="25">
        <v>10</v>
      </c>
      <c r="B21" s="193">
        <v>41</v>
      </c>
      <c r="C21" s="134">
        <v>23</v>
      </c>
      <c r="D21" s="134">
        <v>18</v>
      </c>
      <c r="E21" s="34">
        <v>65</v>
      </c>
      <c r="F21" s="132">
        <v>17</v>
      </c>
      <c r="G21" s="134">
        <v>9</v>
      </c>
      <c r="H21" s="134">
        <v>8</v>
      </c>
      <c r="J21" s="25">
        <v>10</v>
      </c>
      <c r="K21" s="132">
        <v>30</v>
      </c>
      <c r="L21" s="134">
        <v>11</v>
      </c>
      <c r="M21" s="134">
        <v>19</v>
      </c>
      <c r="N21" s="34">
        <v>65</v>
      </c>
      <c r="O21" s="132">
        <v>41</v>
      </c>
      <c r="P21" s="134">
        <v>32</v>
      </c>
      <c r="Q21" s="134">
        <v>9</v>
      </c>
      <c r="R21" s="25">
        <v>10</v>
      </c>
      <c r="S21" s="193">
        <v>25</v>
      </c>
      <c r="T21" s="134">
        <v>13</v>
      </c>
      <c r="U21" s="134">
        <v>12</v>
      </c>
      <c r="V21" s="34">
        <v>65</v>
      </c>
      <c r="W21" s="132">
        <v>17</v>
      </c>
      <c r="X21" s="134">
        <v>6</v>
      </c>
      <c r="Y21" s="134">
        <v>11</v>
      </c>
      <c r="AA21" s="25">
        <v>10</v>
      </c>
      <c r="AB21" s="132">
        <v>44</v>
      </c>
      <c r="AC21" s="134">
        <v>22</v>
      </c>
      <c r="AD21" s="134">
        <v>22</v>
      </c>
      <c r="AE21" s="34">
        <v>65</v>
      </c>
      <c r="AF21" s="132">
        <v>40</v>
      </c>
      <c r="AG21" s="134">
        <v>23</v>
      </c>
      <c r="AH21" s="134">
        <v>17</v>
      </c>
    </row>
    <row r="22" spans="1:34" ht="12" customHeight="1" x14ac:dyDescent="0.15">
      <c r="A22" s="25">
        <v>11</v>
      </c>
      <c r="B22" s="196">
        <v>26</v>
      </c>
      <c r="C22" s="134">
        <v>10</v>
      </c>
      <c r="D22" s="134">
        <v>16</v>
      </c>
      <c r="E22" s="34">
        <v>66</v>
      </c>
      <c r="F22" s="132">
        <v>21</v>
      </c>
      <c r="G22" s="134">
        <v>13</v>
      </c>
      <c r="H22" s="134">
        <v>8</v>
      </c>
      <c r="J22" s="25">
        <v>11</v>
      </c>
      <c r="K22" s="132">
        <v>36</v>
      </c>
      <c r="L22" s="134">
        <v>16</v>
      </c>
      <c r="M22" s="134">
        <v>20</v>
      </c>
      <c r="N22" s="34">
        <v>66</v>
      </c>
      <c r="O22" s="132">
        <v>35</v>
      </c>
      <c r="P22" s="134">
        <v>23</v>
      </c>
      <c r="Q22" s="134">
        <v>12</v>
      </c>
      <c r="R22" s="25">
        <v>11</v>
      </c>
      <c r="S22" s="196">
        <v>20</v>
      </c>
      <c r="T22" s="134">
        <v>12</v>
      </c>
      <c r="U22" s="134">
        <v>8</v>
      </c>
      <c r="V22" s="34">
        <v>66</v>
      </c>
      <c r="W22" s="132">
        <v>20</v>
      </c>
      <c r="X22" s="134">
        <v>14</v>
      </c>
      <c r="Y22" s="134">
        <v>6</v>
      </c>
      <c r="AA22" s="25">
        <v>11</v>
      </c>
      <c r="AB22" s="132">
        <v>60</v>
      </c>
      <c r="AC22" s="134">
        <v>28</v>
      </c>
      <c r="AD22" s="134">
        <v>32</v>
      </c>
      <c r="AE22" s="34">
        <v>66</v>
      </c>
      <c r="AF22" s="132">
        <v>29</v>
      </c>
      <c r="AG22" s="134">
        <v>19</v>
      </c>
      <c r="AH22" s="134">
        <v>10</v>
      </c>
    </row>
    <row r="23" spans="1:34" ht="12" customHeight="1" x14ac:dyDescent="0.15">
      <c r="A23" s="25">
        <v>12</v>
      </c>
      <c r="B23" s="196">
        <v>25</v>
      </c>
      <c r="C23" s="134">
        <v>13</v>
      </c>
      <c r="D23" s="134">
        <v>12</v>
      </c>
      <c r="E23" s="34">
        <v>67</v>
      </c>
      <c r="F23" s="132">
        <v>11</v>
      </c>
      <c r="G23" s="134">
        <v>6</v>
      </c>
      <c r="H23" s="134">
        <v>5</v>
      </c>
      <c r="J23" s="25">
        <v>12</v>
      </c>
      <c r="K23" s="132">
        <v>24</v>
      </c>
      <c r="L23" s="134">
        <v>14</v>
      </c>
      <c r="M23" s="134">
        <v>10</v>
      </c>
      <c r="N23" s="34">
        <v>67</v>
      </c>
      <c r="O23" s="132">
        <v>34</v>
      </c>
      <c r="P23" s="134">
        <v>20</v>
      </c>
      <c r="Q23" s="134">
        <v>14</v>
      </c>
      <c r="R23" s="25">
        <v>12</v>
      </c>
      <c r="S23" s="196">
        <v>14</v>
      </c>
      <c r="T23" s="134">
        <v>11</v>
      </c>
      <c r="U23" s="134">
        <v>3</v>
      </c>
      <c r="V23" s="34">
        <v>67</v>
      </c>
      <c r="W23" s="132">
        <v>21</v>
      </c>
      <c r="X23" s="134">
        <v>12</v>
      </c>
      <c r="Y23" s="134">
        <v>9</v>
      </c>
      <c r="AA23" s="25">
        <v>12</v>
      </c>
      <c r="AB23" s="132">
        <v>24</v>
      </c>
      <c r="AC23" s="134">
        <v>14</v>
      </c>
      <c r="AD23" s="134">
        <v>10</v>
      </c>
      <c r="AE23" s="34">
        <v>67</v>
      </c>
      <c r="AF23" s="132">
        <v>23</v>
      </c>
      <c r="AG23" s="134">
        <v>17</v>
      </c>
      <c r="AH23" s="134">
        <v>6</v>
      </c>
    </row>
    <row r="24" spans="1:34" ht="12" customHeight="1" x14ac:dyDescent="0.15">
      <c r="A24" s="25">
        <v>13</v>
      </c>
      <c r="B24" s="196">
        <v>22</v>
      </c>
      <c r="C24" s="134">
        <v>10</v>
      </c>
      <c r="D24" s="134">
        <v>12</v>
      </c>
      <c r="E24" s="34">
        <v>68</v>
      </c>
      <c r="F24" s="132">
        <v>10</v>
      </c>
      <c r="G24" s="134">
        <v>5</v>
      </c>
      <c r="H24" s="134">
        <v>5</v>
      </c>
      <c r="J24" s="25">
        <v>13</v>
      </c>
      <c r="K24" s="132">
        <v>26</v>
      </c>
      <c r="L24" s="134">
        <v>16</v>
      </c>
      <c r="M24" s="134">
        <v>10</v>
      </c>
      <c r="N24" s="34">
        <v>68</v>
      </c>
      <c r="O24" s="132">
        <v>23</v>
      </c>
      <c r="P24" s="134">
        <v>16</v>
      </c>
      <c r="Q24" s="134">
        <v>7</v>
      </c>
      <c r="R24" s="25">
        <v>13</v>
      </c>
      <c r="S24" s="196">
        <v>19</v>
      </c>
      <c r="T24" s="134">
        <v>13</v>
      </c>
      <c r="U24" s="134">
        <v>6</v>
      </c>
      <c r="V24" s="34">
        <v>68</v>
      </c>
      <c r="W24" s="132">
        <v>15</v>
      </c>
      <c r="X24" s="134">
        <v>8</v>
      </c>
      <c r="Y24" s="134">
        <v>7</v>
      </c>
      <c r="AA24" s="25">
        <v>13</v>
      </c>
      <c r="AB24" s="132">
        <v>44</v>
      </c>
      <c r="AC24" s="134">
        <v>22</v>
      </c>
      <c r="AD24" s="134">
        <v>22</v>
      </c>
      <c r="AE24" s="34">
        <v>68</v>
      </c>
      <c r="AF24" s="132">
        <v>23</v>
      </c>
      <c r="AG24" s="134">
        <v>11</v>
      </c>
      <c r="AH24" s="134">
        <v>12</v>
      </c>
    </row>
    <row r="25" spans="1:34" ht="12" customHeight="1" x14ac:dyDescent="0.15">
      <c r="A25" s="26">
        <v>14</v>
      </c>
      <c r="B25" s="135">
        <v>20</v>
      </c>
      <c r="C25" s="136">
        <v>8</v>
      </c>
      <c r="D25" s="136">
        <v>12</v>
      </c>
      <c r="E25" s="35">
        <v>69</v>
      </c>
      <c r="F25" s="132">
        <v>17</v>
      </c>
      <c r="G25" s="136">
        <v>6</v>
      </c>
      <c r="H25" s="136">
        <v>11</v>
      </c>
      <c r="J25" s="26">
        <v>14</v>
      </c>
      <c r="K25" s="135">
        <v>14</v>
      </c>
      <c r="L25" s="136">
        <v>7</v>
      </c>
      <c r="M25" s="136">
        <v>7</v>
      </c>
      <c r="N25" s="35">
        <v>69</v>
      </c>
      <c r="O25" s="135">
        <v>33</v>
      </c>
      <c r="P25" s="136">
        <v>15</v>
      </c>
      <c r="Q25" s="136">
        <v>18</v>
      </c>
      <c r="R25" s="26">
        <v>14</v>
      </c>
      <c r="S25" s="135">
        <v>10</v>
      </c>
      <c r="T25" s="136">
        <v>5</v>
      </c>
      <c r="U25" s="136">
        <v>5</v>
      </c>
      <c r="V25" s="35">
        <v>69</v>
      </c>
      <c r="W25" s="132">
        <v>12</v>
      </c>
      <c r="X25" s="136">
        <v>8</v>
      </c>
      <c r="Y25" s="136">
        <v>4</v>
      </c>
      <c r="AA25" s="26">
        <v>14</v>
      </c>
      <c r="AB25" s="135">
        <v>29</v>
      </c>
      <c r="AC25" s="136">
        <v>11</v>
      </c>
      <c r="AD25" s="136">
        <v>18</v>
      </c>
      <c r="AE25" s="35">
        <v>69</v>
      </c>
      <c r="AF25" s="135">
        <v>23</v>
      </c>
      <c r="AG25" s="136">
        <v>12</v>
      </c>
      <c r="AH25" s="136">
        <v>11</v>
      </c>
    </row>
    <row r="26" spans="1:34" ht="12" customHeight="1" x14ac:dyDescent="0.15">
      <c r="A26" s="25">
        <v>15</v>
      </c>
      <c r="B26" s="132">
        <v>32</v>
      </c>
      <c r="C26" s="134">
        <v>19</v>
      </c>
      <c r="D26" s="134">
        <v>13</v>
      </c>
      <c r="E26" s="34">
        <v>70</v>
      </c>
      <c r="F26" s="193">
        <v>15</v>
      </c>
      <c r="G26" s="134">
        <v>10</v>
      </c>
      <c r="H26" s="134">
        <v>5</v>
      </c>
      <c r="J26" s="25">
        <v>15</v>
      </c>
      <c r="K26" s="132">
        <v>18</v>
      </c>
      <c r="L26" s="134">
        <v>10</v>
      </c>
      <c r="M26" s="134">
        <v>8</v>
      </c>
      <c r="N26" s="34">
        <v>70</v>
      </c>
      <c r="O26" s="132">
        <v>20</v>
      </c>
      <c r="P26" s="134">
        <v>9</v>
      </c>
      <c r="Q26" s="134">
        <v>11</v>
      </c>
      <c r="R26" s="25">
        <v>15</v>
      </c>
      <c r="S26" s="132">
        <v>20</v>
      </c>
      <c r="T26" s="134">
        <v>6</v>
      </c>
      <c r="U26" s="134">
        <v>14</v>
      </c>
      <c r="V26" s="34">
        <v>70</v>
      </c>
      <c r="W26" s="193">
        <v>18</v>
      </c>
      <c r="X26" s="134">
        <v>8</v>
      </c>
      <c r="Y26" s="134">
        <v>10</v>
      </c>
      <c r="AA26" s="25">
        <v>15</v>
      </c>
      <c r="AB26" s="132">
        <v>25</v>
      </c>
      <c r="AC26" s="134">
        <v>9</v>
      </c>
      <c r="AD26" s="134">
        <v>16</v>
      </c>
      <c r="AE26" s="34">
        <v>70</v>
      </c>
      <c r="AF26" s="132">
        <v>18</v>
      </c>
      <c r="AG26" s="134">
        <v>9</v>
      </c>
      <c r="AH26" s="134">
        <v>9</v>
      </c>
    </row>
    <row r="27" spans="1:34" ht="12" customHeight="1" x14ac:dyDescent="0.15">
      <c r="A27" s="25">
        <v>16</v>
      </c>
      <c r="B27" s="132">
        <v>58</v>
      </c>
      <c r="C27" s="134">
        <v>35</v>
      </c>
      <c r="D27" s="134">
        <v>23</v>
      </c>
      <c r="E27" s="34">
        <v>71</v>
      </c>
      <c r="F27" s="196">
        <v>6</v>
      </c>
      <c r="G27" s="134">
        <v>1</v>
      </c>
      <c r="H27" s="134">
        <v>5</v>
      </c>
      <c r="J27" s="25">
        <v>16</v>
      </c>
      <c r="K27" s="132">
        <v>30</v>
      </c>
      <c r="L27" s="134">
        <v>12</v>
      </c>
      <c r="M27" s="134">
        <v>18</v>
      </c>
      <c r="N27" s="34">
        <v>71</v>
      </c>
      <c r="O27" s="132">
        <v>11</v>
      </c>
      <c r="P27" s="134">
        <v>8</v>
      </c>
      <c r="Q27" s="134">
        <v>3</v>
      </c>
      <c r="R27" s="25">
        <v>16</v>
      </c>
      <c r="S27" s="132">
        <v>51</v>
      </c>
      <c r="T27" s="134">
        <v>34</v>
      </c>
      <c r="U27" s="134">
        <v>17</v>
      </c>
      <c r="V27" s="34">
        <v>71</v>
      </c>
      <c r="W27" s="196">
        <v>9</v>
      </c>
      <c r="X27" s="134">
        <v>5</v>
      </c>
      <c r="Y27" s="134">
        <v>4</v>
      </c>
      <c r="AA27" s="25">
        <v>16</v>
      </c>
      <c r="AB27" s="132">
        <v>38</v>
      </c>
      <c r="AC27" s="134">
        <v>21</v>
      </c>
      <c r="AD27" s="134">
        <v>17</v>
      </c>
      <c r="AE27" s="34">
        <v>71</v>
      </c>
      <c r="AF27" s="132">
        <v>15</v>
      </c>
      <c r="AG27" s="134">
        <v>4</v>
      </c>
      <c r="AH27" s="134">
        <v>11</v>
      </c>
    </row>
    <row r="28" spans="1:34" ht="12" customHeight="1" x14ac:dyDescent="0.15">
      <c r="A28" s="25">
        <v>17</v>
      </c>
      <c r="B28" s="132">
        <v>14</v>
      </c>
      <c r="C28" s="134">
        <v>7</v>
      </c>
      <c r="D28" s="134">
        <v>7</v>
      </c>
      <c r="E28" s="34">
        <v>72</v>
      </c>
      <c r="F28" s="196">
        <v>10</v>
      </c>
      <c r="G28" s="134">
        <v>6</v>
      </c>
      <c r="H28" s="134">
        <v>4</v>
      </c>
      <c r="J28" s="25">
        <v>17</v>
      </c>
      <c r="K28" s="132">
        <v>13</v>
      </c>
      <c r="L28" s="134">
        <v>4</v>
      </c>
      <c r="M28" s="134">
        <v>9</v>
      </c>
      <c r="N28" s="34">
        <v>72</v>
      </c>
      <c r="O28" s="132">
        <v>8</v>
      </c>
      <c r="P28" s="134">
        <v>4</v>
      </c>
      <c r="Q28" s="134">
        <v>4</v>
      </c>
      <c r="R28" s="25">
        <v>17</v>
      </c>
      <c r="S28" s="132">
        <v>13</v>
      </c>
      <c r="T28" s="134">
        <v>5</v>
      </c>
      <c r="U28" s="134">
        <v>8</v>
      </c>
      <c r="V28" s="34">
        <v>72</v>
      </c>
      <c r="W28" s="196">
        <v>7</v>
      </c>
      <c r="X28" s="134">
        <v>3</v>
      </c>
      <c r="Y28" s="134">
        <v>4</v>
      </c>
      <c r="AA28" s="25">
        <v>17</v>
      </c>
      <c r="AB28" s="132">
        <v>14</v>
      </c>
      <c r="AC28" s="134">
        <v>4</v>
      </c>
      <c r="AD28" s="134">
        <v>10</v>
      </c>
      <c r="AE28" s="34">
        <v>72</v>
      </c>
      <c r="AF28" s="132">
        <v>9</v>
      </c>
      <c r="AG28" s="134">
        <v>5</v>
      </c>
      <c r="AH28" s="134">
        <v>4</v>
      </c>
    </row>
    <row r="29" spans="1:34" ht="12" customHeight="1" x14ac:dyDescent="0.15">
      <c r="A29" s="25">
        <v>18</v>
      </c>
      <c r="B29" s="132">
        <v>62</v>
      </c>
      <c r="C29" s="134">
        <v>37</v>
      </c>
      <c r="D29" s="134">
        <v>25</v>
      </c>
      <c r="E29" s="34">
        <v>73</v>
      </c>
      <c r="F29" s="196">
        <v>4</v>
      </c>
      <c r="G29" s="134">
        <v>1</v>
      </c>
      <c r="H29" s="134">
        <v>3</v>
      </c>
      <c r="J29" s="25">
        <v>18</v>
      </c>
      <c r="K29" s="132">
        <v>92</v>
      </c>
      <c r="L29" s="134">
        <v>51</v>
      </c>
      <c r="M29" s="134">
        <v>41</v>
      </c>
      <c r="N29" s="34">
        <v>73</v>
      </c>
      <c r="O29" s="132">
        <v>8</v>
      </c>
      <c r="P29" s="134">
        <v>4</v>
      </c>
      <c r="Q29" s="134">
        <v>4</v>
      </c>
      <c r="R29" s="25">
        <v>18</v>
      </c>
      <c r="S29" s="132">
        <v>35</v>
      </c>
      <c r="T29" s="134">
        <v>22</v>
      </c>
      <c r="U29" s="134">
        <v>13</v>
      </c>
      <c r="V29" s="34">
        <v>73</v>
      </c>
      <c r="W29" s="196">
        <v>9</v>
      </c>
      <c r="X29" s="134">
        <v>5</v>
      </c>
      <c r="Y29" s="134">
        <v>4</v>
      </c>
      <c r="AA29" s="25">
        <v>18</v>
      </c>
      <c r="AB29" s="132">
        <v>203</v>
      </c>
      <c r="AC29" s="134">
        <v>129</v>
      </c>
      <c r="AD29" s="134">
        <v>74</v>
      </c>
      <c r="AE29" s="34">
        <v>73</v>
      </c>
      <c r="AF29" s="132">
        <v>7</v>
      </c>
      <c r="AG29" s="134">
        <v>4</v>
      </c>
      <c r="AH29" s="134">
        <v>3</v>
      </c>
    </row>
    <row r="30" spans="1:34" ht="12" customHeight="1" x14ac:dyDescent="0.15">
      <c r="A30" s="26">
        <v>19</v>
      </c>
      <c r="B30" s="132">
        <v>180</v>
      </c>
      <c r="C30" s="136">
        <v>92</v>
      </c>
      <c r="D30" s="136">
        <v>88</v>
      </c>
      <c r="E30" s="35">
        <v>74</v>
      </c>
      <c r="F30" s="135">
        <v>9</v>
      </c>
      <c r="G30" s="136">
        <v>2</v>
      </c>
      <c r="H30" s="136">
        <v>7</v>
      </c>
      <c r="J30" s="26">
        <v>19</v>
      </c>
      <c r="K30" s="135">
        <v>322</v>
      </c>
      <c r="L30" s="136">
        <v>173</v>
      </c>
      <c r="M30" s="136">
        <v>149</v>
      </c>
      <c r="N30" s="35">
        <v>74</v>
      </c>
      <c r="O30" s="135">
        <v>9</v>
      </c>
      <c r="P30" s="136">
        <v>4</v>
      </c>
      <c r="Q30" s="136">
        <v>5</v>
      </c>
      <c r="R30" s="26">
        <v>19</v>
      </c>
      <c r="S30" s="132">
        <v>104</v>
      </c>
      <c r="T30" s="136">
        <v>67</v>
      </c>
      <c r="U30" s="136">
        <v>37</v>
      </c>
      <c r="V30" s="35">
        <v>74</v>
      </c>
      <c r="W30" s="135">
        <v>7</v>
      </c>
      <c r="X30" s="136">
        <v>3</v>
      </c>
      <c r="Y30" s="136">
        <v>4</v>
      </c>
      <c r="AA30" s="26">
        <v>19</v>
      </c>
      <c r="AB30" s="135">
        <v>666</v>
      </c>
      <c r="AC30" s="136">
        <v>392</v>
      </c>
      <c r="AD30" s="136">
        <v>274</v>
      </c>
      <c r="AE30" s="35">
        <v>74</v>
      </c>
      <c r="AF30" s="135">
        <v>14</v>
      </c>
      <c r="AG30" s="136">
        <v>6</v>
      </c>
      <c r="AH30" s="136">
        <v>8</v>
      </c>
    </row>
    <row r="31" spans="1:34" ht="12" customHeight="1" x14ac:dyDescent="0.15">
      <c r="A31" s="198">
        <v>20</v>
      </c>
      <c r="B31" s="193">
        <v>108</v>
      </c>
      <c r="C31" s="194">
        <v>54</v>
      </c>
      <c r="D31" s="194">
        <v>54</v>
      </c>
      <c r="E31" s="195">
        <v>75</v>
      </c>
      <c r="F31" s="132">
        <v>10</v>
      </c>
      <c r="G31" s="194">
        <v>5</v>
      </c>
      <c r="H31" s="194">
        <v>5</v>
      </c>
      <c r="J31" s="25">
        <v>20</v>
      </c>
      <c r="K31" s="132">
        <v>288</v>
      </c>
      <c r="L31" s="134">
        <v>163</v>
      </c>
      <c r="M31" s="134">
        <v>125</v>
      </c>
      <c r="N31" s="34">
        <v>75</v>
      </c>
      <c r="O31" s="132">
        <v>15</v>
      </c>
      <c r="P31" s="100">
        <v>9</v>
      </c>
      <c r="Q31" s="134">
        <v>6</v>
      </c>
      <c r="R31" s="198">
        <v>20</v>
      </c>
      <c r="S31" s="193">
        <v>70</v>
      </c>
      <c r="T31" s="194">
        <v>32</v>
      </c>
      <c r="U31" s="194">
        <v>38</v>
      </c>
      <c r="V31" s="195">
        <v>75</v>
      </c>
      <c r="W31" s="132">
        <v>6</v>
      </c>
      <c r="X31" s="194">
        <v>1</v>
      </c>
      <c r="Y31" s="194">
        <v>5</v>
      </c>
      <c r="AA31" s="25">
        <v>20</v>
      </c>
      <c r="AB31" s="132">
        <v>244</v>
      </c>
      <c r="AC31" s="134">
        <v>142</v>
      </c>
      <c r="AD31" s="134">
        <v>102</v>
      </c>
      <c r="AE31" s="34">
        <v>75</v>
      </c>
      <c r="AF31" s="132">
        <v>9</v>
      </c>
      <c r="AG31" s="100">
        <v>4</v>
      </c>
      <c r="AH31" s="134">
        <v>5</v>
      </c>
    </row>
    <row r="32" spans="1:34" ht="12" customHeight="1" x14ac:dyDescent="0.15">
      <c r="A32" s="25">
        <v>21</v>
      </c>
      <c r="B32" s="196">
        <v>136</v>
      </c>
      <c r="C32" s="197">
        <v>56</v>
      </c>
      <c r="D32" s="197">
        <v>80</v>
      </c>
      <c r="E32" s="34">
        <v>76</v>
      </c>
      <c r="F32" s="132">
        <v>13</v>
      </c>
      <c r="G32" s="197">
        <v>3</v>
      </c>
      <c r="H32" s="197">
        <v>10</v>
      </c>
      <c r="J32" s="25">
        <v>21</v>
      </c>
      <c r="K32" s="132">
        <v>294</v>
      </c>
      <c r="L32" s="134">
        <v>145</v>
      </c>
      <c r="M32" s="134">
        <v>149</v>
      </c>
      <c r="N32" s="34">
        <v>76</v>
      </c>
      <c r="O32" s="132">
        <v>11</v>
      </c>
      <c r="P32" s="134">
        <v>5</v>
      </c>
      <c r="Q32" s="134">
        <v>6</v>
      </c>
      <c r="R32" s="25">
        <v>21</v>
      </c>
      <c r="S32" s="196">
        <v>82</v>
      </c>
      <c r="T32" s="197">
        <v>35</v>
      </c>
      <c r="U32" s="197">
        <v>47</v>
      </c>
      <c r="V32" s="34">
        <v>76</v>
      </c>
      <c r="W32" s="132">
        <v>9</v>
      </c>
      <c r="X32" s="197">
        <v>1</v>
      </c>
      <c r="Y32" s="197">
        <v>8</v>
      </c>
      <c r="AA32" s="25">
        <v>21</v>
      </c>
      <c r="AB32" s="132">
        <v>414</v>
      </c>
      <c r="AC32" s="134">
        <v>164</v>
      </c>
      <c r="AD32" s="134">
        <v>250</v>
      </c>
      <c r="AE32" s="34">
        <v>76</v>
      </c>
      <c r="AF32" s="132">
        <v>16</v>
      </c>
      <c r="AG32" s="134">
        <v>9</v>
      </c>
      <c r="AH32" s="134">
        <v>7</v>
      </c>
    </row>
    <row r="33" spans="1:34" ht="12" customHeight="1" x14ac:dyDescent="0.15">
      <c r="A33" s="25">
        <v>22</v>
      </c>
      <c r="B33" s="196">
        <v>131</v>
      </c>
      <c r="C33" s="197">
        <v>57</v>
      </c>
      <c r="D33" s="197">
        <v>74</v>
      </c>
      <c r="E33" s="34">
        <v>77</v>
      </c>
      <c r="F33" s="132">
        <v>10</v>
      </c>
      <c r="G33" s="197">
        <v>2</v>
      </c>
      <c r="H33" s="197">
        <v>8</v>
      </c>
      <c r="J33" s="25">
        <v>22</v>
      </c>
      <c r="K33" s="132">
        <v>332</v>
      </c>
      <c r="L33" s="134">
        <v>182</v>
      </c>
      <c r="M33" s="134">
        <v>150</v>
      </c>
      <c r="N33" s="34">
        <v>77</v>
      </c>
      <c r="O33" s="132">
        <v>12</v>
      </c>
      <c r="P33" s="134">
        <v>7</v>
      </c>
      <c r="Q33" s="134">
        <v>5</v>
      </c>
      <c r="R33" s="25">
        <v>22</v>
      </c>
      <c r="S33" s="196">
        <v>98</v>
      </c>
      <c r="T33" s="197">
        <v>46</v>
      </c>
      <c r="U33" s="197">
        <v>52</v>
      </c>
      <c r="V33" s="34">
        <v>77</v>
      </c>
      <c r="W33" s="132">
        <v>6</v>
      </c>
      <c r="X33" s="197">
        <v>2</v>
      </c>
      <c r="Y33" s="197">
        <v>4</v>
      </c>
      <c r="AA33" s="25">
        <v>22</v>
      </c>
      <c r="AB33" s="132">
        <v>453</v>
      </c>
      <c r="AC33" s="134">
        <v>200</v>
      </c>
      <c r="AD33" s="134">
        <v>253</v>
      </c>
      <c r="AE33" s="34">
        <v>77</v>
      </c>
      <c r="AF33" s="132">
        <v>9</v>
      </c>
      <c r="AG33" s="134">
        <v>2</v>
      </c>
      <c r="AH33" s="134">
        <v>7</v>
      </c>
    </row>
    <row r="34" spans="1:34" ht="12" customHeight="1" x14ac:dyDescent="0.15">
      <c r="A34" s="25">
        <v>23</v>
      </c>
      <c r="B34" s="196">
        <v>230</v>
      </c>
      <c r="C34" s="197">
        <v>99</v>
      </c>
      <c r="D34" s="197">
        <v>131</v>
      </c>
      <c r="E34" s="34">
        <v>78</v>
      </c>
      <c r="F34" s="132">
        <v>9</v>
      </c>
      <c r="G34" s="197">
        <v>5</v>
      </c>
      <c r="H34" s="197">
        <v>4</v>
      </c>
      <c r="J34" s="25">
        <v>23</v>
      </c>
      <c r="K34" s="132">
        <v>557</v>
      </c>
      <c r="L34" s="134">
        <v>308</v>
      </c>
      <c r="M34" s="134">
        <v>249</v>
      </c>
      <c r="N34" s="34">
        <v>78</v>
      </c>
      <c r="O34" s="132">
        <v>13</v>
      </c>
      <c r="P34" s="134">
        <v>4</v>
      </c>
      <c r="Q34" s="134">
        <v>9</v>
      </c>
      <c r="R34" s="25">
        <v>23</v>
      </c>
      <c r="S34" s="196">
        <v>199</v>
      </c>
      <c r="T34" s="197">
        <v>103</v>
      </c>
      <c r="U34" s="197">
        <v>96</v>
      </c>
      <c r="V34" s="34">
        <v>78</v>
      </c>
      <c r="W34" s="132">
        <v>8</v>
      </c>
      <c r="X34" s="197">
        <v>1</v>
      </c>
      <c r="Y34" s="197">
        <v>7</v>
      </c>
      <c r="AA34" s="25">
        <v>23</v>
      </c>
      <c r="AB34" s="132">
        <v>738</v>
      </c>
      <c r="AC34" s="134">
        <v>349</v>
      </c>
      <c r="AD34" s="134">
        <v>389</v>
      </c>
      <c r="AE34" s="34">
        <v>78</v>
      </c>
      <c r="AF34" s="132">
        <v>12</v>
      </c>
      <c r="AG34" s="134">
        <v>2</v>
      </c>
      <c r="AH34" s="134">
        <v>10</v>
      </c>
    </row>
    <row r="35" spans="1:34" ht="12" customHeight="1" x14ac:dyDescent="0.15">
      <c r="A35" s="26">
        <v>24</v>
      </c>
      <c r="B35" s="135">
        <v>164</v>
      </c>
      <c r="C35" s="136">
        <v>74</v>
      </c>
      <c r="D35" s="136">
        <v>90</v>
      </c>
      <c r="E35" s="35">
        <v>79</v>
      </c>
      <c r="F35" s="132">
        <v>13</v>
      </c>
      <c r="G35" s="136">
        <v>4</v>
      </c>
      <c r="H35" s="136">
        <v>9</v>
      </c>
      <c r="J35" s="26">
        <v>24</v>
      </c>
      <c r="K35" s="135">
        <v>349</v>
      </c>
      <c r="L35" s="136">
        <v>221</v>
      </c>
      <c r="M35" s="136">
        <v>128</v>
      </c>
      <c r="N35" s="35">
        <v>79</v>
      </c>
      <c r="O35" s="135">
        <v>9</v>
      </c>
      <c r="P35" s="138">
        <v>4</v>
      </c>
      <c r="Q35" s="136">
        <v>5</v>
      </c>
      <c r="R35" s="26">
        <v>24</v>
      </c>
      <c r="S35" s="135">
        <v>158</v>
      </c>
      <c r="T35" s="136">
        <v>80</v>
      </c>
      <c r="U35" s="136">
        <v>78</v>
      </c>
      <c r="V35" s="35">
        <v>79</v>
      </c>
      <c r="W35" s="132">
        <v>14</v>
      </c>
      <c r="X35" s="136">
        <v>4</v>
      </c>
      <c r="Y35" s="136">
        <v>10</v>
      </c>
      <c r="AA35" s="26">
        <v>24</v>
      </c>
      <c r="AB35" s="135">
        <v>483</v>
      </c>
      <c r="AC35" s="136">
        <v>296</v>
      </c>
      <c r="AD35" s="136">
        <v>187</v>
      </c>
      <c r="AE35" s="35">
        <v>79</v>
      </c>
      <c r="AF35" s="135">
        <v>15</v>
      </c>
      <c r="AG35" s="138">
        <v>4</v>
      </c>
      <c r="AH35" s="136">
        <v>11</v>
      </c>
    </row>
    <row r="36" spans="1:34" ht="12" customHeight="1" x14ac:dyDescent="0.15">
      <c r="A36" s="25">
        <v>25</v>
      </c>
      <c r="B36" s="132">
        <v>141</v>
      </c>
      <c r="C36" s="197">
        <v>62</v>
      </c>
      <c r="D36" s="197">
        <v>79</v>
      </c>
      <c r="E36" s="34">
        <v>80</v>
      </c>
      <c r="F36" s="193">
        <v>12</v>
      </c>
      <c r="G36" s="197">
        <v>1</v>
      </c>
      <c r="H36" s="197">
        <v>11</v>
      </c>
      <c r="J36" s="25">
        <v>25</v>
      </c>
      <c r="K36" s="132">
        <v>378</v>
      </c>
      <c r="L36" s="134">
        <v>243</v>
      </c>
      <c r="M36" s="134">
        <v>135</v>
      </c>
      <c r="N36" s="34">
        <v>80</v>
      </c>
      <c r="O36" s="132">
        <v>9</v>
      </c>
      <c r="P36" s="100">
        <v>2</v>
      </c>
      <c r="Q36" s="134">
        <v>7</v>
      </c>
      <c r="R36" s="25">
        <v>25</v>
      </c>
      <c r="S36" s="132">
        <v>193</v>
      </c>
      <c r="T36" s="197">
        <v>108</v>
      </c>
      <c r="U36" s="197">
        <v>85</v>
      </c>
      <c r="V36" s="34">
        <v>80</v>
      </c>
      <c r="W36" s="193">
        <v>12</v>
      </c>
      <c r="X36" s="197">
        <v>6</v>
      </c>
      <c r="Y36" s="197">
        <v>6</v>
      </c>
      <c r="AA36" s="25">
        <v>25</v>
      </c>
      <c r="AB36" s="132">
        <v>522</v>
      </c>
      <c r="AC36" s="134">
        <v>341</v>
      </c>
      <c r="AD36" s="134">
        <v>181</v>
      </c>
      <c r="AE36" s="34">
        <v>80</v>
      </c>
      <c r="AF36" s="132">
        <v>18</v>
      </c>
      <c r="AG36" s="100">
        <v>6</v>
      </c>
      <c r="AH36" s="134">
        <v>12</v>
      </c>
    </row>
    <row r="37" spans="1:34" ht="12" customHeight="1" x14ac:dyDescent="0.15">
      <c r="A37" s="25">
        <v>26</v>
      </c>
      <c r="B37" s="132">
        <v>171</v>
      </c>
      <c r="C37" s="197">
        <v>94</v>
      </c>
      <c r="D37" s="197">
        <v>77</v>
      </c>
      <c r="E37" s="34">
        <v>81</v>
      </c>
      <c r="F37" s="196">
        <v>20</v>
      </c>
      <c r="G37" s="197">
        <v>9</v>
      </c>
      <c r="H37" s="197">
        <v>11</v>
      </c>
      <c r="J37" s="25">
        <v>26</v>
      </c>
      <c r="K37" s="132">
        <v>346</v>
      </c>
      <c r="L37" s="134">
        <v>205</v>
      </c>
      <c r="M37" s="134">
        <v>141</v>
      </c>
      <c r="N37" s="34">
        <v>81</v>
      </c>
      <c r="O37" s="132">
        <v>8</v>
      </c>
      <c r="P37" s="100">
        <v>2</v>
      </c>
      <c r="Q37" s="134">
        <v>6</v>
      </c>
      <c r="R37" s="25">
        <v>26</v>
      </c>
      <c r="S37" s="132">
        <v>174</v>
      </c>
      <c r="T37" s="197">
        <v>99</v>
      </c>
      <c r="U37" s="197">
        <v>75</v>
      </c>
      <c r="V37" s="34">
        <v>81</v>
      </c>
      <c r="W37" s="196">
        <v>10</v>
      </c>
      <c r="X37" s="197">
        <v>3</v>
      </c>
      <c r="Y37" s="197">
        <v>7</v>
      </c>
      <c r="AA37" s="25">
        <v>26</v>
      </c>
      <c r="AB37" s="132">
        <v>413</v>
      </c>
      <c r="AC37" s="134">
        <v>272</v>
      </c>
      <c r="AD37" s="134">
        <v>141</v>
      </c>
      <c r="AE37" s="34">
        <v>81</v>
      </c>
      <c r="AF37" s="132">
        <v>17</v>
      </c>
      <c r="AG37" s="100">
        <v>3</v>
      </c>
      <c r="AH37" s="134">
        <v>14</v>
      </c>
    </row>
    <row r="38" spans="1:34" ht="12" customHeight="1" x14ac:dyDescent="0.15">
      <c r="A38" s="25">
        <v>27</v>
      </c>
      <c r="B38" s="132">
        <v>162</v>
      </c>
      <c r="C38" s="197">
        <v>65</v>
      </c>
      <c r="D38" s="197">
        <v>97</v>
      </c>
      <c r="E38" s="34">
        <v>82</v>
      </c>
      <c r="F38" s="196">
        <v>17</v>
      </c>
      <c r="G38" s="197">
        <v>4</v>
      </c>
      <c r="H38" s="197">
        <v>13</v>
      </c>
      <c r="J38" s="25">
        <v>27</v>
      </c>
      <c r="K38" s="132">
        <v>280</v>
      </c>
      <c r="L38" s="134">
        <v>156</v>
      </c>
      <c r="M38" s="134">
        <v>124</v>
      </c>
      <c r="N38" s="34">
        <v>82</v>
      </c>
      <c r="O38" s="132">
        <v>11</v>
      </c>
      <c r="P38" s="99">
        <v>7</v>
      </c>
      <c r="Q38" s="134">
        <v>4</v>
      </c>
      <c r="R38" s="25">
        <v>27</v>
      </c>
      <c r="S38" s="132">
        <v>179</v>
      </c>
      <c r="T38" s="197">
        <v>92</v>
      </c>
      <c r="U38" s="197">
        <v>87</v>
      </c>
      <c r="V38" s="34">
        <v>82</v>
      </c>
      <c r="W38" s="196">
        <v>12</v>
      </c>
      <c r="X38" s="197">
        <v>5</v>
      </c>
      <c r="Y38" s="197">
        <v>7</v>
      </c>
      <c r="AA38" s="25">
        <v>27</v>
      </c>
      <c r="AB38" s="132">
        <v>406</v>
      </c>
      <c r="AC38" s="134">
        <v>237</v>
      </c>
      <c r="AD38" s="134">
        <v>169</v>
      </c>
      <c r="AE38" s="34">
        <v>82</v>
      </c>
      <c r="AF38" s="132">
        <v>17</v>
      </c>
      <c r="AG38" s="99">
        <v>8</v>
      </c>
      <c r="AH38" s="134">
        <v>9</v>
      </c>
    </row>
    <row r="39" spans="1:34" ht="12" customHeight="1" x14ac:dyDescent="0.15">
      <c r="A39" s="25">
        <v>28</v>
      </c>
      <c r="B39" s="132">
        <v>151</v>
      </c>
      <c r="C39" s="197">
        <v>81</v>
      </c>
      <c r="D39" s="197">
        <v>70</v>
      </c>
      <c r="E39" s="34">
        <v>83</v>
      </c>
      <c r="F39" s="196">
        <v>10</v>
      </c>
      <c r="G39" s="197">
        <v>5</v>
      </c>
      <c r="H39" s="197">
        <v>5</v>
      </c>
      <c r="J39" s="25">
        <v>28</v>
      </c>
      <c r="K39" s="132">
        <v>245</v>
      </c>
      <c r="L39" s="134">
        <v>133</v>
      </c>
      <c r="M39" s="134">
        <v>112</v>
      </c>
      <c r="N39" s="34">
        <v>83</v>
      </c>
      <c r="O39" s="132">
        <v>7</v>
      </c>
      <c r="P39" s="134">
        <v>3</v>
      </c>
      <c r="Q39" s="134">
        <v>4</v>
      </c>
      <c r="R39" s="25">
        <v>28</v>
      </c>
      <c r="S39" s="132">
        <v>177</v>
      </c>
      <c r="T39" s="197">
        <v>92</v>
      </c>
      <c r="U39" s="197">
        <v>85</v>
      </c>
      <c r="V39" s="34">
        <v>83</v>
      </c>
      <c r="W39" s="196">
        <v>13</v>
      </c>
      <c r="X39" s="197">
        <v>4</v>
      </c>
      <c r="Y39" s="197">
        <v>9</v>
      </c>
      <c r="AA39" s="25">
        <v>28</v>
      </c>
      <c r="AB39" s="132">
        <v>369</v>
      </c>
      <c r="AC39" s="134">
        <v>232</v>
      </c>
      <c r="AD39" s="134">
        <v>137</v>
      </c>
      <c r="AE39" s="34">
        <v>83</v>
      </c>
      <c r="AF39" s="132">
        <v>6</v>
      </c>
      <c r="AG39" s="134">
        <v>2</v>
      </c>
      <c r="AH39" s="134">
        <v>4</v>
      </c>
    </row>
    <row r="40" spans="1:34" ht="12" customHeight="1" x14ac:dyDescent="0.15">
      <c r="A40" s="26">
        <v>29</v>
      </c>
      <c r="B40" s="132">
        <v>163</v>
      </c>
      <c r="C40" s="136">
        <v>88</v>
      </c>
      <c r="D40" s="136">
        <v>75</v>
      </c>
      <c r="E40" s="35">
        <v>84</v>
      </c>
      <c r="F40" s="135">
        <v>15</v>
      </c>
      <c r="G40" s="136">
        <v>3</v>
      </c>
      <c r="H40" s="136">
        <v>12</v>
      </c>
      <c r="J40" s="26">
        <v>29</v>
      </c>
      <c r="K40" s="135">
        <v>214</v>
      </c>
      <c r="L40" s="136">
        <v>126</v>
      </c>
      <c r="M40" s="136">
        <v>88</v>
      </c>
      <c r="N40" s="35">
        <v>84</v>
      </c>
      <c r="O40" s="135">
        <v>9</v>
      </c>
      <c r="P40" s="138">
        <v>3</v>
      </c>
      <c r="Q40" s="136">
        <v>6</v>
      </c>
      <c r="R40" s="26">
        <v>29</v>
      </c>
      <c r="S40" s="132">
        <v>158</v>
      </c>
      <c r="T40" s="136">
        <v>89</v>
      </c>
      <c r="U40" s="136">
        <v>69</v>
      </c>
      <c r="V40" s="35">
        <v>84</v>
      </c>
      <c r="W40" s="135">
        <v>8</v>
      </c>
      <c r="X40" s="136">
        <v>2</v>
      </c>
      <c r="Y40" s="136">
        <v>6</v>
      </c>
      <c r="AA40" s="26">
        <v>29</v>
      </c>
      <c r="AB40" s="135">
        <v>352</v>
      </c>
      <c r="AC40" s="136">
        <v>225</v>
      </c>
      <c r="AD40" s="136">
        <v>127</v>
      </c>
      <c r="AE40" s="35">
        <v>84</v>
      </c>
      <c r="AF40" s="135">
        <v>14</v>
      </c>
      <c r="AG40" s="138">
        <v>3</v>
      </c>
      <c r="AH40" s="136">
        <v>11</v>
      </c>
    </row>
    <row r="41" spans="1:34" ht="12" customHeight="1" x14ac:dyDescent="0.15">
      <c r="A41" s="25">
        <v>30</v>
      </c>
      <c r="B41" s="193">
        <v>133</v>
      </c>
      <c r="C41" s="134">
        <v>66</v>
      </c>
      <c r="D41" s="134">
        <v>67</v>
      </c>
      <c r="E41" s="34" t="s">
        <v>674</v>
      </c>
      <c r="F41" s="132">
        <v>99</v>
      </c>
      <c r="G41" s="134">
        <v>30</v>
      </c>
      <c r="H41" s="134">
        <v>69</v>
      </c>
      <c r="J41" s="25">
        <v>30</v>
      </c>
      <c r="K41" s="132">
        <v>212</v>
      </c>
      <c r="L41" s="134">
        <v>130</v>
      </c>
      <c r="M41" s="134">
        <v>82</v>
      </c>
      <c r="N41" s="34" t="s">
        <v>674</v>
      </c>
      <c r="O41" s="132">
        <v>47</v>
      </c>
      <c r="P41" s="132">
        <v>15</v>
      </c>
      <c r="Q41" s="99">
        <v>32</v>
      </c>
      <c r="R41" s="25">
        <v>30</v>
      </c>
      <c r="S41" s="193">
        <v>155</v>
      </c>
      <c r="T41" s="134">
        <v>80</v>
      </c>
      <c r="U41" s="134">
        <v>75</v>
      </c>
      <c r="V41" s="34" t="s">
        <v>674</v>
      </c>
      <c r="W41" s="132">
        <v>104</v>
      </c>
      <c r="X41" s="134">
        <v>26</v>
      </c>
      <c r="Y41" s="134">
        <v>78</v>
      </c>
      <c r="AA41" s="25">
        <v>30</v>
      </c>
      <c r="AB41" s="132">
        <v>322</v>
      </c>
      <c r="AC41" s="134">
        <v>198</v>
      </c>
      <c r="AD41" s="134">
        <v>124</v>
      </c>
      <c r="AE41" s="34" t="s">
        <v>674</v>
      </c>
      <c r="AF41" s="132">
        <v>107</v>
      </c>
      <c r="AG41" s="132">
        <v>31</v>
      </c>
      <c r="AH41" s="99">
        <v>76</v>
      </c>
    </row>
    <row r="42" spans="1:34" ht="12" customHeight="1" x14ac:dyDescent="0.15">
      <c r="A42" s="25">
        <v>31</v>
      </c>
      <c r="B42" s="196">
        <v>162</v>
      </c>
      <c r="C42" s="134">
        <v>76</v>
      </c>
      <c r="D42" s="134">
        <v>86</v>
      </c>
      <c r="E42" s="34" t="s">
        <v>675</v>
      </c>
      <c r="F42" s="132">
        <v>0</v>
      </c>
      <c r="G42" s="99">
        <v>0</v>
      </c>
      <c r="H42" s="100">
        <v>0</v>
      </c>
      <c r="J42" s="25">
        <v>31</v>
      </c>
      <c r="K42" s="132">
        <v>205</v>
      </c>
      <c r="L42" s="134">
        <v>115</v>
      </c>
      <c r="M42" s="134">
        <v>90</v>
      </c>
      <c r="N42" s="34" t="s">
        <v>675</v>
      </c>
      <c r="O42" s="132">
        <v>0</v>
      </c>
      <c r="P42" s="99">
        <v>0</v>
      </c>
      <c r="Q42" s="100">
        <v>0</v>
      </c>
      <c r="R42" s="25">
        <v>31</v>
      </c>
      <c r="S42" s="196">
        <v>131</v>
      </c>
      <c r="T42" s="134">
        <v>68</v>
      </c>
      <c r="U42" s="134">
        <v>63</v>
      </c>
      <c r="V42" s="34" t="s">
        <v>675</v>
      </c>
      <c r="W42" s="132">
        <v>0</v>
      </c>
      <c r="X42" s="99">
        <v>0</v>
      </c>
      <c r="Y42" s="100">
        <v>0</v>
      </c>
      <c r="AA42" s="25">
        <v>31</v>
      </c>
      <c r="AB42" s="132">
        <v>313</v>
      </c>
      <c r="AC42" s="134">
        <v>213</v>
      </c>
      <c r="AD42" s="134">
        <v>100</v>
      </c>
      <c r="AE42" s="34" t="s">
        <v>675</v>
      </c>
      <c r="AF42" s="132">
        <v>0</v>
      </c>
      <c r="AG42" s="99">
        <v>0</v>
      </c>
      <c r="AH42" s="100">
        <v>0</v>
      </c>
    </row>
    <row r="43" spans="1:34" ht="12" customHeight="1" x14ac:dyDescent="0.15">
      <c r="A43" s="25">
        <v>32</v>
      </c>
      <c r="B43" s="196">
        <v>147</v>
      </c>
      <c r="C43" s="134">
        <v>83</v>
      </c>
      <c r="D43" s="134">
        <v>64</v>
      </c>
      <c r="E43" s="34"/>
      <c r="F43" s="50"/>
      <c r="G43" s="50"/>
      <c r="H43" s="50"/>
      <c r="J43" s="25">
        <v>32</v>
      </c>
      <c r="K43" s="132">
        <v>205</v>
      </c>
      <c r="L43" s="134">
        <v>118</v>
      </c>
      <c r="M43" s="134">
        <v>87</v>
      </c>
      <c r="N43" s="34"/>
      <c r="O43" s="50"/>
      <c r="P43" s="92"/>
      <c r="Q43" s="92"/>
      <c r="R43" s="25">
        <v>32</v>
      </c>
      <c r="S43" s="196">
        <v>116</v>
      </c>
      <c r="T43" s="134">
        <v>62</v>
      </c>
      <c r="U43" s="134">
        <v>54</v>
      </c>
      <c r="V43" s="34"/>
      <c r="W43" s="50"/>
      <c r="X43" s="50"/>
      <c r="Y43" s="50"/>
      <c r="AA43" s="25">
        <v>32</v>
      </c>
      <c r="AB43" s="132">
        <v>299</v>
      </c>
      <c r="AC43" s="134">
        <v>204</v>
      </c>
      <c r="AD43" s="134">
        <v>95</v>
      </c>
      <c r="AE43" s="34"/>
      <c r="AF43" s="50"/>
      <c r="AG43" s="92"/>
      <c r="AH43" s="92"/>
    </row>
    <row r="44" spans="1:34" ht="12" customHeight="1" x14ac:dyDescent="0.15">
      <c r="A44" s="25">
        <v>33</v>
      </c>
      <c r="B44" s="196">
        <v>126</v>
      </c>
      <c r="C44" s="134">
        <v>58</v>
      </c>
      <c r="D44" s="134">
        <v>68</v>
      </c>
      <c r="E44" s="88"/>
      <c r="F44" s="50"/>
      <c r="G44" s="50"/>
      <c r="H44" s="50"/>
      <c r="J44" s="25">
        <v>33</v>
      </c>
      <c r="K44" s="132">
        <v>193</v>
      </c>
      <c r="L44" s="134">
        <v>118</v>
      </c>
      <c r="M44" s="134">
        <v>75</v>
      </c>
      <c r="N44" s="88"/>
      <c r="O44" s="50"/>
      <c r="P44" s="92"/>
      <c r="Q44" s="92"/>
      <c r="R44" s="25">
        <v>33</v>
      </c>
      <c r="S44" s="196">
        <v>127</v>
      </c>
      <c r="T44" s="134">
        <v>61</v>
      </c>
      <c r="U44" s="134">
        <v>66</v>
      </c>
      <c r="V44" s="88"/>
      <c r="W44" s="50"/>
      <c r="X44" s="50"/>
      <c r="Y44" s="50"/>
      <c r="AA44" s="25">
        <v>33</v>
      </c>
      <c r="AB44" s="132">
        <v>255</v>
      </c>
      <c r="AC44" s="134">
        <v>163</v>
      </c>
      <c r="AD44" s="134">
        <v>92</v>
      </c>
      <c r="AE44" s="88"/>
      <c r="AF44" s="50"/>
      <c r="AG44" s="92"/>
      <c r="AH44" s="92"/>
    </row>
    <row r="45" spans="1:34" ht="12" customHeight="1" x14ac:dyDescent="0.15">
      <c r="A45" s="26">
        <v>34</v>
      </c>
      <c r="B45" s="135">
        <v>116</v>
      </c>
      <c r="C45" s="136">
        <v>66</v>
      </c>
      <c r="D45" s="136">
        <v>50</v>
      </c>
      <c r="E45" s="36" t="s">
        <v>676</v>
      </c>
      <c r="F45" s="50" t="s">
        <v>444</v>
      </c>
      <c r="G45" s="50"/>
      <c r="H45" s="50"/>
      <c r="J45" s="26">
        <v>34</v>
      </c>
      <c r="K45" s="135">
        <v>186</v>
      </c>
      <c r="L45" s="136">
        <v>102</v>
      </c>
      <c r="M45" s="136">
        <v>84</v>
      </c>
      <c r="N45" s="36" t="s">
        <v>676</v>
      </c>
      <c r="O45" s="50" t="s">
        <v>444</v>
      </c>
      <c r="P45" s="92"/>
      <c r="Q45" s="92"/>
      <c r="R45" s="26">
        <v>34</v>
      </c>
      <c r="S45" s="135">
        <v>114</v>
      </c>
      <c r="T45" s="136">
        <v>67</v>
      </c>
      <c r="U45" s="136">
        <v>47</v>
      </c>
      <c r="V45" s="36" t="s">
        <v>676</v>
      </c>
      <c r="W45" s="50" t="s">
        <v>444</v>
      </c>
      <c r="X45" s="50"/>
      <c r="Y45" s="50"/>
      <c r="AA45" s="26">
        <v>34</v>
      </c>
      <c r="AB45" s="135">
        <v>248</v>
      </c>
      <c r="AC45" s="136">
        <v>146</v>
      </c>
      <c r="AD45" s="136">
        <v>102</v>
      </c>
      <c r="AE45" s="36" t="s">
        <v>676</v>
      </c>
      <c r="AF45" s="50" t="s">
        <v>444</v>
      </c>
      <c r="AG45" s="92"/>
      <c r="AH45" s="92"/>
    </row>
    <row r="46" spans="1:34" ht="12" customHeight="1" x14ac:dyDescent="0.15">
      <c r="A46" s="198">
        <v>35</v>
      </c>
      <c r="B46" s="132">
        <v>112</v>
      </c>
      <c r="C46" s="194">
        <v>60</v>
      </c>
      <c r="D46" s="199">
        <v>52</v>
      </c>
      <c r="E46" s="34" t="s">
        <v>677</v>
      </c>
      <c r="F46" s="65">
        <v>376</v>
      </c>
      <c r="G46" s="65">
        <v>197</v>
      </c>
      <c r="H46" s="65">
        <v>179</v>
      </c>
      <c r="J46" s="25">
        <v>35</v>
      </c>
      <c r="K46" s="132">
        <v>166</v>
      </c>
      <c r="L46" s="134">
        <v>100</v>
      </c>
      <c r="M46" s="134">
        <v>66</v>
      </c>
      <c r="N46" s="34" t="s">
        <v>677</v>
      </c>
      <c r="O46" s="132">
        <v>439</v>
      </c>
      <c r="P46" s="132">
        <v>203</v>
      </c>
      <c r="Q46" s="132">
        <v>236</v>
      </c>
      <c r="R46" s="198">
        <v>35</v>
      </c>
      <c r="S46" s="132">
        <v>92</v>
      </c>
      <c r="T46" s="194">
        <v>42</v>
      </c>
      <c r="U46" s="199">
        <v>50</v>
      </c>
      <c r="V46" s="34" t="s">
        <v>677</v>
      </c>
      <c r="W46" s="65">
        <v>367</v>
      </c>
      <c r="X46" s="65">
        <v>193</v>
      </c>
      <c r="Y46" s="65">
        <v>174</v>
      </c>
      <c r="AA46" s="25">
        <v>35</v>
      </c>
      <c r="AB46" s="132">
        <v>233</v>
      </c>
      <c r="AC46" s="134">
        <v>149</v>
      </c>
      <c r="AD46" s="134">
        <v>84</v>
      </c>
      <c r="AE46" s="34" t="s">
        <v>677</v>
      </c>
      <c r="AF46" s="132">
        <v>530</v>
      </c>
      <c r="AG46" s="132">
        <v>284</v>
      </c>
      <c r="AH46" s="132">
        <v>246</v>
      </c>
    </row>
    <row r="47" spans="1:34" ht="12" customHeight="1" x14ac:dyDescent="0.15">
      <c r="A47" s="25">
        <v>36</v>
      </c>
      <c r="B47" s="132">
        <v>68</v>
      </c>
      <c r="C47" s="197">
        <v>39</v>
      </c>
      <c r="D47" s="200">
        <v>29</v>
      </c>
      <c r="E47" s="34" t="s">
        <v>678</v>
      </c>
      <c r="F47" s="65">
        <v>242</v>
      </c>
      <c r="G47" s="65">
        <v>115</v>
      </c>
      <c r="H47" s="65">
        <v>127</v>
      </c>
      <c r="J47" s="25">
        <v>36</v>
      </c>
      <c r="K47" s="132">
        <v>146</v>
      </c>
      <c r="L47" s="134">
        <v>90</v>
      </c>
      <c r="M47" s="134">
        <v>56</v>
      </c>
      <c r="N47" s="34" t="s">
        <v>678</v>
      </c>
      <c r="O47" s="132">
        <v>251</v>
      </c>
      <c r="P47" s="132">
        <v>120</v>
      </c>
      <c r="Q47" s="132">
        <v>131</v>
      </c>
      <c r="R47" s="25">
        <v>36</v>
      </c>
      <c r="S47" s="132">
        <v>79</v>
      </c>
      <c r="T47" s="197">
        <v>49</v>
      </c>
      <c r="U47" s="200">
        <v>30</v>
      </c>
      <c r="V47" s="34" t="s">
        <v>678</v>
      </c>
      <c r="W47" s="65">
        <v>191</v>
      </c>
      <c r="X47" s="65">
        <v>95</v>
      </c>
      <c r="Y47" s="65">
        <v>96</v>
      </c>
      <c r="AA47" s="25">
        <v>36</v>
      </c>
      <c r="AB47" s="132">
        <v>208</v>
      </c>
      <c r="AC47" s="134">
        <v>136</v>
      </c>
      <c r="AD47" s="134">
        <v>72</v>
      </c>
      <c r="AE47" s="34" t="s">
        <v>678</v>
      </c>
      <c r="AF47" s="132">
        <v>307</v>
      </c>
      <c r="AG47" s="132">
        <v>161</v>
      </c>
      <c r="AH47" s="132">
        <v>146</v>
      </c>
    </row>
    <row r="48" spans="1:34" ht="12" customHeight="1" x14ac:dyDescent="0.15">
      <c r="A48" s="25">
        <v>37</v>
      </c>
      <c r="B48" s="132">
        <v>74</v>
      </c>
      <c r="C48" s="197">
        <v>32</v>
      </c>
      <c r="D48" s="200">
        <v>42</v>
      </c>
      <c r="E48" s="34" t="s">
        <v>555</v>
      </c>
      <c r="F48" s="65">
        <v>134</v>
      </c>
      <c r="G48" s="65">
        <v>64</v>
      </c>
      <c r="H48" s="65">
        <v>70</v>
      </c>
      <c r="J48" s="25">
        <v>37</v>
      </c>
      <c r="K48" s="132">
        <v>133</v>
      </c>
      <c r="L48" s="134">
        <v>80</v>
      </c>
      <c r="M48" s="134">
        <v>53</v>
      </c>
      <c r="N48" s="34" t="s">
        <v>555</v>
      </c>
      <c r="O48" s="132">
        <v>130</v>
      </c>
      <c r="P48" s="132">
        <v>64</v>
      </c>
      <c r="Q48" s="132">
        <v>66</v>
      </c>
      <c r="R48" s="25">
        <v>37</v>
      </c>
      <c r="S48" s="132">
        <v>92</v>
      </c>
      <c r="T48" s="197">
        <v>44</v>
      </c>
      <c r="U48" s="200">
        <v>48</v>
      </c>
      <c r="V48" s="34" t="s">
        <v>555</v>
      </c>
      <c r="W48" s="65">
        <v>88</v>
      </c>
      <c r="X48" s="65">
        <v>54</v>
      </c>
      <c r="Y48" s="65">
        <v>34</v>
      </c>
      <c r="AA48" s="25">
        <v>37</v>
      </c>
      <c r="AB48" s="132">
        <v>199</v>
      </c>
      <c r="AC48" s="134">
        <v>129</v>
      </c>
      <c r="AD48" s="134">
        <v>70</v>
      </c>
      <c r="AE48" s="34" t="s">
        <v>555</v>
      </c>
      <c r="AF48" s="132">
        <v>201</v>
      </c>
      <c r="AG48" s="132">
        <v>97</v>
      </c>
      <c r="AH48" s="132">
        <v>104</v>
      </c>
    </row>
    <row r="49" spans="1:34" ht="12" customHeight="1" x14ac:dyDescent="0.15">
      <c r="A49" s="25">
        <v>38</v>
      </c>
      <c r="B49" s="132">
        <v>70</v>
      </c>
      <c r="C49" s="197">
        <v>36</v>
      </c>
      <c r="D49" s="200">
        <v>34</v>
      </c>
      <c r="E49" s="34" t="s">
        <v>556</v>
      </c>
      <c r="F49" s="65">
        <v>346</v>
      </c>
      <c r="G49" s="65">
        <v>190</v>
      </c>
      <c r="H49" s="65">
        <v>156</v>
      </c>
      <c r="J49" s="25">
        <v>38</v>
      </c>
      <c r="K49" s="132">
        <v>147</v>
      </c>
      <c r="L49" s="134">
        <v>74</v>
      </c>
      <c r="M49" s="134">
        <v>73</v>
      </c>
      <c r="N49" s="34" t="s">
        <v>556</v>
      </c>
      <c r="O49" s="132">
        <v>475</v>
      </c>
      <c r="P49" s="132">
        <v>250</v>
      </c>
      <c r="Q49" s="132">
        <v>225</v>
      </c>
      <c r="R49" s="25">
        <v>38</v>
      </c>
      <c r="S49" s="132">
        <v>90</v>
      </c>
      <c r="T49" s="197">
        <v>53</v>
      </c>
      <c r="U49" s="200">
        <v>37</v>
      </c>
      <c r="V49" s="34" t="s">
        <v>556</v>
      </c>
      <c r="W49" s="65">
        <v>223</v>
      </c>
      <c r="X49" s="65">
        <v>134</v>
      </c>
      <c r="Y49" s="65">
        <v>89</v>
      </c>
      <c r="AA49" s="25">
        <v>38</v>
      </c>
      <c r="AB49" s="132">
        <v>203</v>
      </c>
      <c r="AC49" s="134">
        <v>139</v>
      </c>
      <c r="AD49" s="134">
        <v>64</v>
      </c>
      <c r="AE49" s="34" t="s">
        <v>556</v>
      </c>
      <c r="AF49" s="132">
        <v>946</v>
      </c>
      <c r="AG49" s="132">
        <v>555</v>
      </c>
      <c r="AH49" s="132">
        <v>391</v>
      </c>
    </row>
    <row r="50" spans="1:34" ht="12" customHeight="1" x14ac:dyDescent="0.15">
      <c r="A50" s="26">
        <v>39</v>
      </c>
      <c r="B50" s="132">
        <v>77</v>
      </c>
      <c r="C50" s="136">
        <v>43</v>
      </c>
      <c r="D50" s="201">
        <v>34</v>
      </c>
      <c r="E50" s="34" t="s">
        <v>557</v>
      </c>
      <c r="F50" s="65">
        <v>769</v>
      </c>
      <c r="G50" s="65">
        <v>340</v>
      </c>
      <c r="H50" s="65">
        <v>429</v>
      </c>
      <c r="J50" s="26">
        <v>39</v>
      </c>
      <c r="K50" s="135">
        <v>140</v>
      </c>
      <c r="L50" s="136">
        <v>87</v>
      </c>
      <c r="M50" s="136">
        <v>53</v>
      </c>
      <c r="N50" s="34" t="s">
        <v>557</v>
      </c>
      <c r="O50" s="132">
        <v>1820</v>
      </c>
      <c r="P50" s="132">
        <v>1019</v>
      </c>
      <c r="Q50" s="132">
        <v>801</v>
      </c>
      <c r="R50" s="26">
        <v>39</v>
      </c>
      <c r="S50" s="132">
        <v>89</v>
      </c>
      <c r="T50" s="136">
        <v>44</v>
      </c>
      <c r="U50" s="201">
        <v>45</v>
      </c>
      <c r="V50" s="34" t="s">
        <v>557</v>
      </c>
      <c r="W50" s="65">
        <v>607</v>
      </c>
      <c r="X50" s="65">
        <v>296</v>
      </c>
      <c r="Y50" s="65">
        <v>311</v>
      </c>
      <c r="AA50" s="26">
        <v>39</v>
      </c>
      <c r="AB50" s="135">
        <v>197</v>
      </c>
      <c r="AC50" s="136">
        <v>136</v>
      </c>
      <c r="AD50" s="136">
        <v>61</v>
      </c>
      <c r="AE50" s="34" t="s">
        <v>557</v>
      </c>
      <c r="AF50" s="132">
        <v>2332</v>
      </c>
      <c r="AG50" s="132">
        <v>1151</v>
      </c>
      <c r="AH50" s="132">
        <v>1181</v>
      </c>
    </row>
    <row r="51" spans="1:34" ht="12" customHeight="1" x14ac:dyDescent="0.15">
      <c r="A51" s="25">
        <v>40</v>
      </c>
      <c r="B51" s="193">
        <v>47</v>
      </c>
      <c r="C51" s="134">
        <v>27</v>
      </c>
      <c r="D51" s="99">
        <v>20</v>
      </c>
      <c r="E51" s="34" t="s">
        <v>558</v>
      </c>
      <c r="F51" s="65">
        <v>788</v>
      </c>
      <c r="G51" s="65">
        <v>390</v>
      </c>
      <c r="H51" s="65">
        <v>398</v>
      </c>
      <c r="J51" s="25">
        <v>40</v>
      </c>
      <c r="K51" s="132">
        <v>122</v>
      </c>
      <c r="L51" s="134">
        <v>82</v>
      </c>
      <c r="M51" s="134">
        <v>40</v>
      </c>
      <c r="N51" s="34" t="s">
        <v>558</v>
      </c>
      <c r="O51" s="132">
        <v>1463</v>
      </c>
      <c r="P51" s="132">
        <v>863</v>
      </c>
      <c r="Q51" s="132">
        <v>600</v>
      </c>
      <c r="R51" s="25">
        <v>40</v>
      </c>
      <c r="S51" s="193">
        <v>65</v>
      </c>
      <c r="T51" s="134">
        <v>31</v>
      </c>
      <c r="U51" s="99">
        <v>34</v>
      </c>
      <c r="V51" s="34" t="s">
        <v>558</v>
      </c>
      <c r="W51" s="65">
        <v>881</v>
      </c>
      <c r="X51" s="65">
        <v>480</v>
      </c>
      <c r="Y51" s="65">
        <v>401</v>
      </c>
      <c r="AA51" s="25">
        <v>40</v>
      </c>
      <c r="AB51" s="132">
        <v>172</v>
      </c>
      <c r="AC51" s="134">
        <v>121</v>
      </c>
      <c r="AD51" s="134">
        <v>51</v>
      </c>
      <c r="AE51" s="34" t="s">
        <v>558</v>
      </c>
      <c r="AF51" s="132">
        <v>2062</v>
      </c>
      <c r="AG51" s="132">
        <v>1307</v>
      </c>
      <c r="AH51" s="132">
        <v>755</v>
      </c>
    </row>
    <row r="52" spans="1:34" ht="12" customHeight="1" x14ac:dyDescent="0.15">
      <c r="A52" s="25">
        <v>41</v>
      </c>
      <c r="B52" s="196">
        <v>64</v>
      </c>
      <c r="C52" s="134">
        <v>30</v>
      </c>
      <c r="D52" s="99">
        <v>34</v>
      </c>
      <c r="E52" s="34" t="s">
        <v>559</v>
      </c>
      <c r="F52" s="65">
        <v>684</v>
      </c>
      <c r="G52" s="65">
        <v>349</v>
      </c>
      <c r="H52" s="65">
        <v>335</v>
      </c>
      <c r="J52" s="25">
        <v>41</v>
      </c>
      <c r="K52" s="132">
        <v>133</v>
      </c>
      <c r="L52" s="134">
        <v>75</v>
      </c>
      <c r="M52" s="134">
        <v>58</v>
      </c>
      <c r="N52" s="34" t="s">
        <v>559</v>
      </c>
      <c r="O52" s="132">
        <v>1001</v>
      </c>
      <c r="P52" s="132">
        <v>583</v>
      </c>
      <c r="Q52" s="132">
        <v>418</v>
      </c>
      <c r="R52" s="25">
        <v>41</v>
      </c>
      <c r="S52" s="196">
        <v>67</v>
      </c>
      <c r="T52" s="134">
        <v>34</v>
      </c>
      <c r="U52" s="99">
        <v>33</v>
      </c>
      <c r="V52" s="34" t="s">
        <v>559</v>
      </c>
      <c r="W52" s="65">
        <v>643</v>
      </c>
      <c r="X52" s="65">
        <v>338</v>
      </c>
      <c r="Y52" s="65">
        <v>305</v>
      </c>
      <c r="AA52" s="25">
        <v>41</v>
      </c>
      <c r="AB52" s="132">
        <v>198</v>
      </c>
      <c r="AC52" s="134">
        <v>134</v>
      </c>
      <c r="AD52" s="134">
        <v>64</v>
      </c>
      <c r="AE52" s="34" t="s">
        <v>559</v>
      </c>
      <c r="AF52" s="132">
        <v>1437</v>
      </c>
      <c r="AG52" s="132">
        <v>924</v>
      </c>
      <c r="AH52" s="132">
        <v>513</v>
      </c>
    </row>
    <row r="53" spans="1:34" ht="12" customHeight="1" x14ac:dyDescent="0.15">
      <c r="A53" s="25">
        <v>42</v>
      </c>
      <c r="B53" s="196">
        <v>61</v>
      </c>
      <c r="C53" s="134">
        <v>31</v>
      </c>
      <c r="D53" s="99">
        <v>30</v>
      </c>
      <c r="E53" s="34" t="s">
        <v>560</v>
      </c>
      <c r="F53" s="65">
        <v>401</v>
      </c>
      <c r="G53" s="65">
        <v>210</v>
      </c>
      <c r="H53" s="65">
        <v>191</v>
      </c>
      <c r="J53" s="25">
        <v>42</v>
      </c>
      <c r="K53" s="132">
        <v>124</v>
      </c>
      <c r="L53" s="134">
        <v>75</v>
      </c>
      <c r="M53" s="134">
        <v>49</v>
      </c>
      <c r="N53" s="34" t="s">
        <v>560</v>
      </c>
      <c r="O53" s="132">
        <v>732</v>
      </c>
      <c r="P53" s="132">
        <v>431</v>
      </c>
      <c r="Q53" s="132">
        <v>301</v>
      </c>
      <c r="R53" s="25">
        <v>42</v>
      </c>
      <c r="S53" s="196">
        <v>55</v>
      </c>
      <c r="T53" s="134">
        <v>24</v>
      </c>
      <c r="U53" s="99">
        <v>31</v>
      </c>
      <c r="V53" s="34" t="s">
        <v>560</v>
      </c>
      <c r="W53" s="65">
        <v>442</v>
      </c>
      <c r="X53" s="65">
        <v>232</v>
      </c>
      <c r="Y53" s="65">
        <v>210</v>
      </c>
      <c r="AA53" s="25">
        <v>42</v>
      </c>
      <c r="AB53" s="132">
        <v>168</v>
      </c>
      <c r="AC53" s="134">
        <v>109</v>
      </c>
      <c r="AD53" s="134">
        <v>59</v>
      </c>
      <c r="AE53" s="34" t="s">
        <v>560</v>
      </c>
      <c r="AF53" s="132">
        <v>1040</v>
      </c>
      <c r="AG53" s="132">
        <v>689</v>
      </c>
      <c r="AH53" s="132">
        <v>351</v>
      </c>
    </row>
    <row r="54" spans="1:34" ht="12" customHeight="1" x14ac:dyDescent="0.15">
      <c r="A54" s="25">
        <v>43</v>
      </c>
      <c r="B54" s="196">
        <v>62</v>
      </c>
      <c r="C54" s="134">
        <v>38</v>
      </c>
      <c r="D54" s="134">
        <v>24</v>
      </c>
      <c r="E54" s="34" t="s">
        <v>561</v>
      </c>
      <c r="F54" s="65">
        <v>294</v>
      </c>
      <c r="G54" s="65">
        <v>157</v>
      </c>
      <c r="H54" s="65">
        <v>137</v>
      </c>
      <c r="J54" s="25">
        <v>43</v>
      </c>
      <c r="K54" s="132">
        <v>91</v>
      </c>
      <c r="L54" s="134">
        <v>53</v>
      </c>
      <c r="M54" s="134">
        <v>38</v>
      </c>
      <c r="N54" s="34" t="s">
        <v>561</v>
      </c>
      <c r="O54" s="132">
        <v>588</v>
      </c>
      <c r="P54" s="132">
        <v>356</v>
      </c>
      <c r="Q54" s="132">
        <v>232</v>
      </c>
      <c r="R54" s="25">
        <v>43</v>
      </c>
      <c r="S54" s="196">
        <v>63</v>
      </c>
      <c r="T54" s="134">
        <v>41</v>
      </c>
      <c r="U54" s="134">
        <v>22</v>
      </c>
      <c r="V54" s="34" t="s">
        <v>561</v>
      </c>
      <c r="W54" s="65">
        <v>303</v>
      </c>
      <c r="X54" s="65">
        <v>161</v>
      </c>
      <c r="Y54" s="65">
        <v>142</v>
      </c>
      <c r="AA54" s="25">
        <v>43</v>
      </c>
      <c r="AB54" s="132">
        <v>188</v>
      </c>
      <c r="AC54" s="134">
        <v>130</v>
      </c>
      <c r="AD54" s="134">
        <v>58</v>
      </c>
      <c r="AE54" s="34" t="s">
        <v>561</v>
      </c>
      <c r="AF54" s="132">
        <v>922</v>
      </c>
      <c r="AG54" s="132">
        <v>626</v>
      </c>
      <c r="AH54" s="132">
        <v>296</v>
      </c>
    </row>
    <row r="55" spans="1:34" ht="12" customHeight="1" x14ac:dyDescent="0.15">
      <c r="A55" s="26">
        <v>44</v>
      </c>
      <c r="B55" s="135">
        <v>60</v>
      </c>
      <c r="C55" s="136">
        <v>31</v>
      </c>
      <c r="D55" s="136">
        <v>29</v>
      </c>
      <c r="E55" s="34" t="s">
        <v>562</v>
      </c>
      <c r="F55" s="65">
        <v>275</v>
      </c>
      <c r="G55" s="65">
        <v>150</v>
      </c>
      <c r="H55" s="65">
        <v>125</v>
      </c>
      <c r="J55" s="26">
        <v>44</v>
      </c>
      <c r="K55" s="135">
        <v>118</v>
      </c>
      <c r="L55" s="136">
        <v>71</v>
      </c>
      <c r="M55" s="136">
        <v>47</v>
      </c>
      <c r="N55" s="34" t="s">
        <v>562</v>
      </c>
      <c r="O55" s="132">
        <v>440</v>
      </c>
      <c r="P55" s="132">
        <v>300</v>
      </c>
      <c r="Q55" s="132">
        <v>140</v>
      </c>
      <c r="R55" s="26">
        <v>44</v>
      </c>
      <c r="S55" s="135">
        <v>53</v>
      </c>
      <c r="T55" s="136">
        <v>31</v>
      </c>
      <c r="U55" s="136">
        <v>22</v>
      </c>
      <c r="V55" s="34" t="s">
        <v>562</v>
      </c>
      <c r="W55" s="65">
        <v>220</v>
      </c>
      <c r="X55" s="65">
        <v>140</v>
      </c>
      <c r="Y55" s="65">
        <v>80</v>
      </c>
      <c r="AA55" s="26">
        <v>44</v>
      </c>
      <c r="AB55" s="135">
        <v>196</v>
      </c>
      <c r="AC55" s="136">
        <v>132</v>
      </c>
      <c r="AD55" s="136">
        <v>64</v>
      </c>
      <c r="AE55" s="34" t="s">
        <v>562</v>
      </c>
      <c r="AF55" s="132">
        <v>751</v>
      </c>
      <c r="AG55" s="132">
        <v>551</v>
      </c>
      <c r="AH55" s="132">
        <v>200</v>
      </c>
    </row>
    <row r="56" spans="1:34" ht="12" customHeight="1" x14ac:dyDescent="0.15">
      <c r="A56" s="25">
        <v>45</v>
      </c>
      <c r="B56" s="193">
        <v>65</v>
      </c>
      <c r="C56" s="134">
        <v>30</v>
      </c>
      <c r="D56" s="134">
        <v>35</v>
      </c>
      <c r="E56" s="34" t="s">
        <v>563</v>
      </c>
      <c r="F56" s="65">
        <v>183</v>
      </c>
      <c r="G56" s="65">
        <v>123</v>
      </c>
      <c r="H56" s="65">
        <v>60</v>
      </c>
      <c r="J56" s="25">
        <v>45</v>
      </c>
      <c r="K56" s="132">
        <v>86</v>
      </c>
      <c r="L56" s="134">
        <v>55</v>
      </c>
      <c r="M56" s="134">
        <v>31</v>
      </c>
      <c r="N56" s="34" t="s">
        <v>563</v>
      </c>
      <c r="O56" s="132">
        <v>374</v>
      </c>
      <c r="P56" s="132">
        <v>246</v>
      </c>
      <c r="Q56" s="132">
        <v>128</v>
      </c>
      <c r="R56" s="25">
        <v>45</v>
      </c>
      <c r="S56" s="193">
        <v>40</v>
      </c>
      <c r="T56" s="134">
        <v>25</v>
      </c>
      <c r="U56" s="134">
        <v>15</v>
      </c>
      <c r="V56" s="34" t="s">
        <v>563</v>
      </c>
      <c r="W56" s="65">
        <v>209</v>
      </c>
      <c r="X56" s="65">
        <v>132</v>
      </c>
      <c r="Y56" s="65">
        <v>77</v>
      </c>
      <c r="AA56" s="25">
        <v>45</v>
      </c>
      <c r="AB56" s="132">
        <v>148</v>
      </c>
      <c r="AC56" s="134">
        <v>106</v>
      </c>
      <c r="AD56" s="134">
        <v>42</v>
      </c>
      <c r="AE56" s="34" t="s">
        <v>563</v>
      </c>
      <c r="AF56" s="132">
        <v>557</v>
      </c>
      <c r="AG56" s="132">
        <v>419</v>
      </c>
      <c r="AH56" s="132">
        <v>138</v>
      </c>
    </row>
    <row r="57" spans="1:34" ht="12" customHeight="1" x14ac:dyDescent="0.15">
      <c r="A57" s="25">
        <v>46</v>
      </c>
      <c r="B57" s="196">
        <v>68</v>
      </c>
      <c r="C57" s="134">
        <v>43</v>
      </c>
      <c r="D57" s="134">
        <v>25</v>
      </c>
      <c r="E57" s="34" t="s">
        <v>564</v>
      </c>
      <c r="F57" s="65">
        <v>145</v>
      </c>
      <c r="G57" s="65">
        <v>91</v>
      </c>
      <c r="H57" s="65">
        <v>54</v>
      </c>
      <c r="J57" s="25">
        <v>46</v>
      </c>
      <c r="K57" s="132">
        <v>88</v>
      </c>
      <c r="L57" s="134">
        <v>57</v>
      </c>
      <c r="M57" s="134">
        <v>31</v>
      </c>
      <c r="N57" s="34" t="s">
        <v>564</v>
      </c>
      <c r="O57" s="132">
        <v>276</v>
      </c>
      <c r="P57" s="132">
        <v>185</v>
      </c>
      <c r="Q57" s="132">
        <v>91</v>
      </c>
      <c r="R57" s="25">
        <v>46</v>
      </c>
      <c r="S57" s="196">
        <v>44</v>
      </c>
      <c r="T57" s="134">
        <v>32</v>
      </c>
      <c r="U57" s="134">
        <v>12</v>
      </c>
      <c r="V57" s="34" t="s">
        <v>564</v>
      </c>
      <c r="W57" s="65">
        <v>159</v>
      </c>
      <c r="X57" s="65">
        <v>100</v>
      </c>
      <c r="Y57" s="65">
        <v>59</v>
      </c>
      <c r="AA57" s="25">
        <v>46</v>
      </c>
      <c r="AB57" s="132">
        <v>153</v>
      </c>
      <c r="AC57" s="134">
        <v>110</v>
      </c>
      <c r="AD57" s="134">
        <v>43</v>
      </c>
      <c r="AE57" s="34" t="s">
        <v>564</v>
      </c>
      <c r="AF57" s="132">
        <v>402</v>
      </c>
      <c r="AG57" s="132">
        <v>285</v>
      </c>
      <c r="AH57" s="132">
        <v>117</v>
      </c>
    </row>
    <row r="58" spans="1:34" ht="12" customHeight="1" x14ac:dyDescent="0.15">
      <c r="A58" s="25">
        <v>47</v>
      </c>
      <c r="B58" s="196">
        <v>43</v>
      </c>
      <c r="C58" s="134">
        <v>22</v>
      </c>
      <c r="D58" s="134">
        <v>21</v>
      </c>
      <c r="E58" s="34" t="s">
        <v>565</v>
      </c>
      <c r="F58" s="65">
        <v>92</v>
      </c>
      <c r="G58" s="65">
        <v>53</v>
      </c>
      <c r="H58" s="65">
        <v>39</v>
      </c>
      <c r="J58" s="25">
        <v>47</v>
      </c>
      <c r="K58" s="132">
        <v>87</v>
      </c>
      <c r="L58" s="134">
        <v>64</v>
      </c>
      <c r="M58" s="134">
        <v>23</v>
      </c>
      <c r="N58" s="34" t="s">
        <v>565</v>
      </c>
      <c r="O58" s="132">
        <v>174</v>
      </c>
      <c r="P58" s="132">
        <v>108</v>
      </c>
      <c r="Q58" s="132">
        <v>66</v>
      </c>
      <c r="R58" s="25">
        <v>47</v>
      </c>
      <c r="S58" s="196">
        <v>46</v>
      </c>
      <c r="T58" s="134">
        <v>31</v>
      </c>
      <c r="U58" s="134">
        <v>15</v>
      </c>
      <c r="V58" s="34" t="s">
        <v>565</v>
      </c>
      <c r="W58" s="65">
        <v>144</v>
      </c>
      <c r="X58" s="65">
        <v>81</v>
      </c>
      <c r="Y58" s="65">
        <v>63</v>
      </c>
      <c r="AA58" s="25">
        <v>47</v>
      </c>
      <c r="AB58" s="132">
        <v>168</v>
      </c>
      <c r="AC58" s="134">
        <v>124</v>
      </c>
      <c r="AD58" s="134">
        <v>44</v>
      </c>
      <c r="AE58" s="34" t="s">
        <v>565</v>
      </c>
      <c r="AF58" s="132">
        <v>239</v>
      </c>
      <c r="AG58" s="132">
        <v>163</v>
      </c>
      <c r="AH58" s="132">
        <v>76</v>
      </c>
    </row>
    <row r="59" spans="1:34" ht="12" customHeight="1" x14ac:dyDescent="0.15">
      <c r="A59" s="25">
        <v>48</v>
      </c>
      <c r="B59" s="196">
        <v>49</v>
      </c>
      <c r="C59" s="134">
        <v>27</v>
      </c>
      <c r="D59" s="134">
        <v>22</v>
      </c>
      <c r="E59" s="34" t="s">
        <v>566</v>
      </c>
      <c r="F59" s="65">
        <v>76</v>
      </c>
      <c r="G59" s="65">
        <v>39</v>
      </c>
      <c r="H59" s="65">
        <v>37</v>
      </c>
      <c r="J59" s="25">
        <v>48</v>
      </c>
      <c r="K59" s="132">
        <v>93</v>
      </c>
      <c r="L59" s="134">
        <v>64</v>
      </c>
      <c r="M59" s="134">
        <v>29</v>
      </c>
      <c r="N59" s="34" t="s">
        <v>566</v>
      </c>
      <c r="O59" s="132">
        <v>166</v>
      </c>
      <c r="P59" s="132">
        <v>106</v>
      </c>
      <c r="Q59" s="132">
        <v>60</v>
      </c>
      <c r="R59" s="25">
        <v>48</v>
      </c>
      <c r="S59" s="196">
        <v>43</v>
      </c>
      <c r="T59" s="134">
        <v>24</v>
      </c>
      <c r="U59" s="134">
        <v>19</v>
      </c>
      <c r="V59" s="34" t="s">
        <v>566</v>
      </c>
      <c r="W59" s="65">
        <v>85</v>
      </c>
      <c r="X59" s="65">
        <v>48</v>
      </c>
      <c r="Y59" s="65">
        <v>37</v>
      </c>
      <c r="AA59" s="25">
        <v>48</v>
      </c>
      <c r="AB59" s="132">
        <v>134</v>
      </c>
      <c r="AC59" s="134">
        <v>102</v>
      </c>
      <c r="AD59" s="134">
        <v>32</v>
      </c>
      <c r="AE59" s="34" t="s">
        <v>566</v>
      </c>
      <c r="AF59" s="132">
        <v>138</v>
      </c>
      <c r="AG59" s="132">
        <v>82</v>
      </c>
      <c r="AH59" s="132">
        <v>56</v>
      </c>
    </row>
    <row r="60" spans="1:34" ht="12" customHeight="1" x14ac:dyDescent="0.15">
      <c r="A60" s="26">
        <v>49</v>
      </c>
      <c r="B60" s="135">
        <v>50</v>
      </c>
      <c r="C60" s="136">
        <v>28</v>
      </c>
      <c r="D60" s="136">
        <v>22</v>
      </c>
      <c r="E60" s="34" t="s">
        <v>567</v>
      </c>
      <c r="F60" s="65">
        <v>44</v>
      </c>
      <c r="G60" s="65">
        <v>20</v>
      </c>
      <c r="H60" s="65">
        <v>24</v>
      </c>
      <c r="J60" s="26">
        <v>49</v>
      </c>
      <c r="K60" s="135">
        <v>86</v>
      </c>
      <c r="L60" s="136">
        <v>60</v>
      </c>
      <c r="M60" s="136">
        <v>26</v>
      </c>
      <c r="N60" s="34" t="s">
        <v>567</v>
      </c>
      <c r="O60" s="132">
        <v>56</v>
      </c>
      <c r="P60" s="132">
        <v>29</v>
      </c>
      <c r="Q60" s="132">
        <v>27</v>
      </c>
      <c r="R60" s="26">
        <v>49</v>
      </c>
      <c r="S60" s="135">
        <v>47</v>
      </c>
      <c r="T60" s="136">
        <v>28</v>
      </c>
      <c r="U60" s="136">
        <v>19</v>
      </c>
      <c r="V60" s="34" t="s">
        <v>567</v>
      </c>
      <c r="W60" s="65">
        <v>50</v>
      </c>
      <c r="X60" s="65">
        <v>24</v>
      </c>
      <c r="Y60" s="65">
        <v>26</v>
      </c>
      <c r="AA60" s="26">
        <v>49</v>
      </c>
      <c r="AB60" s="135">
        <v>148</v>
      </c>
      <c r="AC60" s="136">
        <v>109</v>
      </c>
      <c r="AD60" s="136">
        <v>39</v>
      </c>
      <c r="AE60" s="34" t="s">
        <v>567</v>
      </c>
      <c r="AF60" s="132">
        <v>63</v>
      </c>
      <c r="AG60" s="132">
        <v>28</v>
      </c>
      <c r="AH60" s="132">
        <v>35</v>
      </c>
    </row>
    <row r="61" spans="1:34" ht="12" customHeight="1" x14ac:dyDescent="0.15">
      <c r="A61" s="25">
        <v>50</v>
      </c>
      <c r="B61" s="132">
        <v>36</v>
      </c>
      <c r="C61" s="134">
        <v>24</v>
      </c>
      <c r="D61" s="134">
        <v>12</v>
      </c>
      <c r="E61" s="34" t="s">
        <v>568</v>
      </c>
      <c r="F61" s="65">
        <v>55</v>
      </c>
      <c r="G61" s="65">
        <v>19</v>
      </c>
      <c r="H61" s="65">
        <v>36</v>
      </c>
      <c r="J61" s="25">
        <v>50</v>
      </c>
      <c r="K61" s="132">
        <v>77</v>
      </c>
      <c r="L61" s="134">
        <v>50</v>
      </c>
      <c r="M61" s="134">
        <v>27</v>
      </c>
      <c r="N61" s="34" t="s">
        <v>568</v>
      </c>
      <c r="O61" s="132">
        <v>60</v>
      </c>
      <c r="P61" s="132">
        <v>29</v>
      </c>
      <c r="Q61" s="132">
        <v>31</v>
      </c>
      <c r="R61" s="25">
        <v>50</v>
      </c>
      <c r="S61" s="132">
        <v>60</v>
      </c>
      <c r="T61" s="134">
        <v>36</v>
      </c>
      <c r="U61" s="134">
        <v>24</v>
      </c>
      <c r="V61" s="34" t="s">
        <v>568</v>
      </c>
      <c r="W61" s="65">
        <v>43</v>
      </c>
      <c r="X61" s="65">
        <v>9</v>
      </c>
      <c r="Y61" s="65">
        <v>34</v>
      </c>
      <c r="AA61" s="25">
        <v>50</v>
      </c>
      <c r="AB61" s="132">
        <v>129</v>
      </c>
      <c r="AC61" s="134">
        <v>99</v>
      </c>
      <c r="AD61" s="134">
        <v>30</v>
      </c>
      <c r="AE61" s="34" t="s">
        <v>568</v>
      </c>
      <c r="AF61" s="132">
        <v>61</v>
      </c>
      <c r="AG61" s="132">
        <v>21</v>
      </c>
      <c r="AH61" s="132">
        <v>40</v>
      </c>
    </row>
    <row r="62" spans="1:34" ht="12" customHeight="1" x14ac:dyDescent="0.15">
      <c r="A62" s="25">
        <v>51</v>
      </c>
      <c r="B62" s="132">
        <v>31</v>
      </c>
      <c r="C62" s="134">
        <v>14</v>
      </c>
      <c r="D62" s="134">
        <v>17</v>
      </c>
      <c r="E62" s="34" t="s">
        <v>569</v>
      </c>
      <c r="F62" s="65">
        <v>74</v>
      </c>
      <c r="G62" s="65">
        <v>22</v>
      </c>
      <c r="H62" s="65">
        <v>52</v>
      </c>
      <c r="J62" s="25">
        <v>51</v>
      </c>
      <c r="K62" s="132">
        <v>53</v>
      </c>
      <c r="L62" s="134">
        <v>35</v>
      </c>
      <c r="M62" s="134">
        <v>18</v>
      </c>
      <c r="N62" s="34" t="s">
        <v>569</v>
      </c>
      <c r="O62" s="132">
        <v>44</v>
      </c>
      <c r="P62" s="132">
        <v>17</v>
      </c>
      <c r="Q62" s="132">
        <v>27</v>
      </c>
      <c r="R62" s="25">
        <v>51</v>
      </c>
      <c r="S62" s="132">
        <v>31</v>
      </c>
      <c r="T62" s="134">
        <v>22</v>
      </c>
      <c r="U62" s="134">
        <v>9</v>
      </c>
      <c r="V62" s="34" t="s">
        <v>569</v>
      </c>
      <c r="W62" s="65">
        <v>55</v>
      </c>
      <c r="X62" s="65">
        <v>20</v>
      </c>
      <c r="Y62" s="65">
        <v>35</v>
      </c>
      <c r="AA62" s="25">
        <v>51</v>
      </c>
      <c r="AB62" s="132">
        <v>107</v>
      </c>
      <c r="AC62" s="134">
        <v>84</v>
      </c>
      <c r="AD62" s="134">
        <v>23</v>
      </c>
      <c r="AE62" s="34" t="s">
        <v>569</v>
      </c>
      <c r="AF62" s="132">
        <v>72</v>
      </c>
      <c r="AG62" s="132">
        <v>22</v>
      </c>
      <c r="AH62" s="132">
        <v>50</v>
      </c>
    </row>
    <row r="63" spans="1:34" ht="12" customHeight="1" x14ac:dyDescent="0.15">
      <c r="A63" s="25">
        <v>52</v>
      </c>
      <c r="B63" s="132">
        <v>40</v>
      </c>
      <c r="C63" s="134">
        <v>26</v>
      </c>
      <c r="D63" s="134">
        <v>14</v>
      </c>
      <c r="E63" s="34" t="s">
        <v>674</v>
      </c>
      <c r="F63" s="65">
        <v>99</v>
      </c>
      <c r="G63" s="65">
        <v>30</v>
      </c>
      <c r="H63" s="65">
        <v>69</v>
      </c>
      <c r="J63" s="25">
        <v>52</v>
      </c>
      <c r="K63" s="132">
        <v>87</v>
      </c>
      <c r="L63" s="134">
        <v>53</v>
      </c>
      <c r="M63" s="134">
        <v>34</v>
      </c>
      <c r="N63" s="34" t="s">
        <v>674</v>
      </c>
      <c r="O63" s="132">
        <v>47</v>
      </c>
      <c r="P63" s="132">
        <v>15</v>
      </c>
      <c r="Q63" s="132">
        <v>32</v>
      </c>
      <c r="R63" s="25">
        <v>52</v>
      </c>
      <c r="S63" s="132">
        <v>48</v>
      </c>
      <c r="T63" s="134">
        <v>31</v>
      </c>
      <c r="U63" s="134">
        <v>17</v>
      </c>
      <c r="V63" s="34" t="s">
        <v>674</v>
      </c>
      <c r="W63" s="65">
        <v>104</v>
      </c>
      <c r="X63" s="65">
        <v>26</v>
      </c>
      <c r="Y63" s="65">
        <v>78</v>
      </c>
      <c r="AA63" s="25">
        <v>52</v>
      </c>
      <c r="AB63" s="132">
        <v>98</v>
      </c>
      <c r="AC63" s="134">
        <v>69</v>
      </c>
      <c r="AD63" s="134">
        <v>29</v>
      </c>
      <c r="AE63" s="34" t="s">
        <v>674</v>
      </c>
      <c r="AF63" s="132">
        <v>107</v>
      </c>
      <c r="AG63" s="132">
        <v>31</v>
      </c>
      <c r="AH63" s="132">
        <v>76</v>
      </c>
    </row>
    <row r="64" spans="1:34" ht="12" customHeight="1" x14ac:dyDescent="0.15">
      <c r="A64" s="25">
        <v>53</v>
      </c>
      <c r="B64" s="132">
        <v>39</v>
      </c>
      <c r="C64" s="134">
        <v>30</v>
      </c>
      <c r="D64" s="134">
        <v>9</v>
      </c>
      <c r="E64" s="36"/>
      <c r="F64" s="92"/>
      <c r="G64" s="92"/>
      <c r="H64" s="92"/>
      <c r="J64" s="25">
        <v>53</v>
      </c>
      <c r="K64" s="132">
        <v>79</v>
      </c>
      <c r="L64" s="134">
        <v>48</v>
      </c>
      <c r="M64" s="134">
        <v>31</v>
      </c>
      <c r="N64" s="36"/>
      <c r="O64" s="92"/>
      <c r="P64" s="92"/>
      <c r="Q64" s="92"/>
      <c r="R64" s="25">
        <v>53</v>
      </c>
      <c r="S64" s="132">
        <v>39</v>
      </c>
      <c r="T64" s="134">
        <v>22</v>
      </c>
      <c r="U64" s="134">
        <v>17</v>
      </c>
      <c r="V64" s="36"/>
      <c r="W64" s="92"/>
      <c r="X64" s="92"/>
      <c r="Y64" s="92"/>
      <c r="AA64" s="25">
        <v>53</v>
      </c>
      <c r="AB64" s="132">
        <v>124</v>
      </c>
      <c r="AC64" s="134">
        <v>90</v>
      </c>
      <c r="AD64" s="134">
        <v>34</v>
      </c>
      <c r="AE64" s="36"/>
      <c r="AF64" s="92"/>
      <c r="AG64" s="92"/>
      <c r="AH64" s="92"/>
    </row>
    <row r="65" spans="1:34" ht="12" customHeight="1" thickBot="1" x14ac:dyDescent="0.2">
      <c r="A65" s="37">
        <v>54</v>
      </c>
      <c r="B65" s="132">
        <v>37</v>
      </c>
      <c r="C65" s="137">
        <v>29</v>
      </c>
      <c r="D65" s="137">
        <v>8</v>
      </c>
      <c r="E65" s="38"/>
      <c r="F65" s="16"/>
      <c r="G65" s="16"/>
      <c r="H65" s="16"/>
      <c r="I65" s="258"/>
      <c r="J65" s="37">
        <v>54</v>
      </c>
      <c r="K65" s="157">
        <v>78</v>
      </c>
      <c r="L65" s="137">
        <v>60</v>
      </c>
      <c r="M65" s="137">
        <v>18</v>
      </c>
      <c r="N65" s="38"/>
      <c r="O65" s="41"/>
      <c r="P65" s="41"/>
      <c r="Q65" s="41"/>
      <c r="R65" s="37">
        <v>54</v>
      </c>
      <c r="S65" s="132">
        <v>31</v>
      </c>
      <c r="T65" s="137">
        <v>21</v>
      </c>
      <c r="U65" s="137">
        <v>10</v>
      </c>
      <c r="V65" s="38"/>
      <c r="W65" s="16"/>
      <c r="X65" s="16"/>
      <c r="Y65" s="16"/>
      <c r="Z65" s="258"/>
      <c r="AA65" s="37">
        <v>54</v>
      </c>
      <c r="AB65" s="157">
        <v>99</v>
      </c>
      <c r="AC65" s="137">
        <v>77</v>
      </c>
      <c r="AD65" s="137">
        <v>22</v>
      </c>
      <c r="AE65" s="38"/>
      <c r="AF65" s="41"/>
      <c r="AG65" s="41"/>
      <c r="AH65" s="41"/>
    </row>
    <row r="66" spans="1:34" x14ac:dyDescent="0.15">
      <c r="A66" s="449" t="s">
        <v>1166</v>
      </c>
      <c r="B66" s="449"/>
      <c r="C66" s="449"/>
      <c r="D66" s="449"/>
      <c r="E66" s="449"/>
      <c r="F66" s="449"/>
      <c r="G66" s="449"/>
      <c r="H66" s="449"/>
      <c r="J66" s="449" t="s">
        <v>1166</v>
      </c>
      <c r="K66" s="449"/>
      <c r="L66" s="449"/>
      <c r="M66" s="449"/>
      <c r="N66" s="449"/>
      <c r="O66" s="449"/>
      <c r="P66" s="449"/>
      <c r="Q66" s="449"/>
      <c r="R66" s="449" t="s">
        <v>1166</v>
      </c>
      <c r="S66" s="449"/>
      <c r="T66" s="449"/>
      <c r="U66" s="449"/>
      <c r="V66" s="449"/>
      <c r="W66" s="449"/>
      <c r="X66" s="449"/>
      <c r="Y66" s="449"/>
      <c r="AA66" s="449" t="s">
        <v>1166</v>
      </c>
      <c r="AB66" s="449"/>
      <c r="AC66" s="449"/>
      <c r="AD66" s="449"/>
      <c r="AE66" s="449"/>
      <c r="AF66" s="449"/>
      <c r="AG66" s="449"/>
      <c r="AH66" s="449"/>
    </row>
  </sheetData>
  <mergeCells count="20">
    <mergeCell ref="A1:Q1"/>
    <mergeCell ref="R1:AH1"/>
    <mergeCell ref="A3:H3"/>
    <mergeCell ref="I3:Q3"/>
    <mergeCell ref="R3:Y3"/>
    <mergeCell ref="Z3:AH3"/>
    <mergeCell ref="A4:Q4"/>
    <mergeCell ref="R4:AH4"/>
    <mergeCell ref="A5:H5"/>
    <mergeCell ref="I5:Q5"/>
    <mergeCell ref="R5:Y5"/>
    <mergeCell ref="Z5:AH5"/>
    <mergeCell ref="A6:H6"/>
    <mergeCell ref="I6:Q6"/>
    <mergeCell ref="R6:Y6"/>
    <mergeCell ref="Z6:AH6"/>
    <mergeCell ref="A66:H66"/>
    <mergeCell ref="J66:Q66"/>
    <mergeCell ref="R66:Y66"/>
    <mergeCell ref="AA66:AH66"/>
  </mergeCells>
  <phoneticPr fontId="2"/>
  <pageMargins left="0.59055118110236227" right="0.59055118110236227" top="0.38" bottom="0.48" header="0.26" footer="0.3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5"/>
  <sheetViews>
    <sheetView showGridLines="0" zoomScale="115" zoomScaleNormal="115" zoomScaleSheetLayoutView="100" workbookViewId="0">
      <selection sqref="A1:J1"/>
    </sheetView>
  </sheetViews>
  <sheetFormatPr defaultRowHeight="10.5" x14ac:dyDescent="0.15"/>
  <cols>
    <col min="1" max="1" width="12.5" style="132" customWidth="1"/>
    <col min="2" max="5" width="8.375" style="366" customWidth="1"/>
    <col min="6" max="6" width="12.5" style="366" customWidth="1"/>
    <col min="7" max="10" width="8.375" style="366" customWidth="1"/>
    <col min="11" max="135" width="9" style="311"/>
    <col min="136" max="136" width="11.875" style="311" customWidth="1"/>
    <col min="137" max="140" width="8.125" style="311" customWidth="1"/>
    <col min="141" max="141" width="12.25" style="311" customWidth="1"/>
    <col min="142" max="145" width="8.125" style="311" customWidth="1"/>
    <col min="146" max="391" width="9" style="311"/>
    <col min="392" max="392" width="11.875" style="311" customWidth="1"/>
    <col min="393" max="396" width="8.125" style="311" customWidth="1"/>
    <col min="397" max="397" width="12.25" style="311" customWidth="1"/>
    <col min="398" max="401" width="8.125" style="311" customWidth="1"/>
    <col min="402" max="647" width="9" style="311"/>
    <col min="648" max="648" width="11.875" style="311" customWidth="1"/>
    <col min="649" max="652" width="8.125" style="311" customWidth="1"/>
    <col min="653" max="653" width="12.25" style="311" customWidth="1"/>
    <col min="654" max="657" width="8.125" style="311" customWidth="1"/>
    <col min="658" max="903" width="9" style="311"/>
    <col min="904" max="904" width="11.875" style="311" customWidth="1"/>
    <col min="905" max="908" width="8.125" style="311" customWidth="1"/>
    <col min="909" max="909" width="12.25" style="311" customWidth="1"/>
    <col min="910" max="913" width="8.125" style="311" customWidth="1"/>
    <col min="914" max="1159" width="9" style="311"/>
    <col min="1160" max="1160" width="11.875" style="311" customWidth="1"/>
    <col min="1161" max="1164" width="8.125" style="311" customWidth="1"/>
    <col min="1165" max="1165" width="12.25" style="311" customWidth="1"/>
    <col min="1166" max="1169" width="8.125" style="311" customWidth="1"/>
    <col min="1170" max="1415" width="9" style="311"/>
    <col min="1416" max="1416" width="11.875" style="311" customWidth="1"/>
    <col min="1417" max="1420" width="8.125" style="311" customWidth="1"/>
    <col min="1421" max="1421" width="12.25" style="311" customWidth="1"/>
    <col min="1422" max="1425" width="8.125" style="311" customWidth="1"/>
    <col min="1426" max="1671" width="9" style="311"/>
    <col min="1672" max="1672" width="11.875" style="311" customWidth="1"/>
    <col min="1673" max="1676" width="8.125" style="311" customWidth="1"/>
    <col min="1677" max="1677" width="12.25" style="311" customWidth="1"/>
    <col min="1678" max="1681" width="8.125" style="311" customWidth="1"/>
    <col min="1682" max="1927" width="9" style="311"/>
    <col min="1928" max="1928" width="11.875" style="311" customWidth="1"/>
    <col min="1929" max="1932" width="8.125" style="311" customWidth="1"/>
    <col min="1933" max="1933" width="12.25" style="311" customWidth="1"/>
    <col min="1934" max="1937" width="8.125" style="311" customWidth="1"/>
    <col min="1938" max="2183" width="9" style="311"/>
    <col min="2184" max="2184" width="11.875" style="311" customWidth="1"/>
    <col min="2185" max="2188" width="8.125" style="311" customWidth="1"/>
    <col min="2189" max="2189" width="12.25" style="311" customWidth="1"/>
    <col min="2190" max="2193" width="8.125" style="311" customWidth="1"/>
    <col min="2194" max="2439" width="9" style="311"/>
    <col min="2440" max="2440" width="11.875" style="311" customWidth="1"/>
    <col min="2441" max="2444" width="8.125" style="311" customWidth="1"/>
    <col min="2445" max="2445" width="12.25" style="311" customWidth="1"/>
    <col min="2446" max="2449" width="8.125" style="311" customWidth="1"/>
    <col min="2450" max="2695" width="9" style="311"/>
    <col min="2696" max="2696" width="11.875" style="311" customWidth="1"/>
    <col min="2697" max="2700" width="8.125" style="311" customWidth="1"/>
    <col min="2701" max="2701" width="12.25" style="311" customWidth="1"/>
    <col min="2702" max="2705" width="8.125" style="311" customWidth="1"/>
    <col min="2706" max="2951" width="9" style="311"/>
    <col min="2952" max="2952" width="11.875" style="311" customWidth="1"/>
    <col min="2953" max="2956" width="8.125" style="311" customWidth="1"/>
    <col min="2957" max="2957" width="12.25" style="311" customWidth="1"/>
    <col min="2958" max="2961" width="8.125" style="311" customWidth="1"/>
    <col min="2962" max="3207" width="9" style="311"/>
    <col min="3208" max="3208" width="11.875" style="311" customWidth="1"/>
    <col min="3209" max="3212" width="8.125" style="311" customWidth="1"/>
    <col min="3213" max="3213" width="12.25" style="311" customWidth="1"/>
    <col min="3214" max="3217" width="8.125" style="311" customWidth="1"/>
    <col min="3218" max="3463" width="9" style="311"/>
    <col min="3464" max="3464" width="11.875" style="311" customWidth="1"/>
    <col min="3465" max="3468" width="8.125" style="311" customWidth="1"/>
    <col min="3469" max="3469" width="12.25" style="311" customWidth="1"/>
    <col min="3470" max="3473" width="8.125" style="311" customWidth="1"/>
    <col min="3474" max="3719" width="9" style="311"/>
    <col min="3720" max="3720" width="11.875" style="311" customWidth="1"/>
    <col min="3721" max="3724" width="8.125" style="311" customWidth="1"/>
    <col min="3725" max="3725" width="12.25" style="311" customWidth="1"/>
    <col min="3726" max="3729" width="8.125" style="311" customWidth="1"/>
    <col min="3730" max="3975" width="9" style="311"/>
    <col min="3976" max="3976" width="11.875" style="311" customWidth="1"/>
    <col min="3977" max="3980" width="8.125" style="311" customWidth="1"/>
    <col min="3981" max="3981" width="12.25" style="311" customWidth="1"/>
    <col min="3982" max="3985" width="8.125" style="311" customWidth="1"/>
    <col min="3986" max="4231" width="9" style="311"/>
    <col min="4232" max="4232" width="11.875" style="311" customWidth="1"/>
    <col min="4233" max="4236" width="8.125" style="311" customWidth="1"/>
    <col min="4237" max="4237" width="12.25" style="311" customWidth="1"/>
    <col min="4238" max="4241" width="8.125" style="311" customWidth="1"/>
    <col min="4242" max="4487" width="9" style="311"/>
    <col min="4488" max="4488" width="11.875" style="311" customWidth="1"/>
    <col min="4489" max="4492" width="8.125" style="311" customWidth="1"/>
    <col min="4493" max="4493" width="12.25" style="311" customWidth="1"/>
    <col min="4494" max="4497" width="8.125" style="311" customWidth="1"/>
    <col min="4498" max="4743" width="9" style="311"/>
    <col min="4744" max="4744" width="11.875" style="311" customWidth="1"/>
    <col min="4745" max="4748" width="8.125" style="311" customWidth="1"/>
    <col min="4749" max="4749" width="12.25" style="311" customWidth="1"/>
    <col min="4750" max="4753" width="8.125" style="311" customWidth="1"/>
    <col min="4754" max="4999" width="9" style="311"/>
    <col min="5000" max="5000" width="11.875" style="311" customWidth="1"/>
    <col min="5001" max="5004" width="8.125" style="311" customWidth="1"/>
    <col min="5005" max="5005" width="12.25" style="311" customWidth="1"/>
    <col min="5006" max="5009" width="8.125" style="311" customWidth="1"/>
    <col min="5010" max="5255" width="9" style="311"/>
    <col min="5256" max="5256" width="11.875" style="311" customWidth="1"/>
    <col min="5257" max="5260" width="8.125" style="311" customWidth="1"/>
    <col min="5261" max="5261" width="12.25" style="311" customWidth="1"/>
    <col min="5262" max="5265" width="8.125" style="311" customWidth="1"/>
    <col min="5266" max="5511" width="9" style="311"/>
    <col min="5512" max="5512" width="11.875" style="311" customWidth="1"/>
    <col min="5513" max="5516" width="8.125" style="311" customWidth="1"/>
    <col min="5517" max="5517" width="12.25" style="311" customWidth="1"/>
    <col min="5518" max="5521" width="8.125" style="311" customWidth="1"/>
    <col min="5522" max="5767" width="9" style="311"/>
    <col min="5768" max="5768" width="11.875" style="311" customWidth="1"/>
    <col min="5769" max="5772" width="8.125" style="311" customWidth="1"/>
    <col min="5773" max="5773" width="12.25" style="311" customWidth="1"/>
    <col min="5774" max="5777" width="8.125" style="311" customWidth="1"/>
    <col min="5778" max="6023" width="9" style="311"/>
    <col min="6024" max="6024" width="11.875" style="311" customWidth="1"/>
    <col min="6025" max="6028" width="8.125" style="311" customWidth="1"/>
    <col min="6029" max="6029" width="12.25" style="311" customWidth="1"/>
    <col min="6030" max="6033" width="8.125" style="311" customWidth="1"/>
    <col min="6034" max="6279" width="9" style="311"/>
    <col min="6280" max="6280" width="11.875" style="311" customWidth="1"/>
    <col min="6281" max="6284" width="8.125" style="311" customWidth="1"/>
    <col min="6285" max="6285" width="12.25" style="311" customWidth="1"/>
    <col min="6286" max="6289" width="8.125" style="311" customWidth="1"/>
    <col min="6290" max="6535" width="9" style="311"/>
    <col min="6536" max="6536" width="11.875" style="311" customWidth="1"/>
    <col min="6537" max="6540" width="8.125" style="311" customWidth="1"/>
    <col min="6541" max="6541" width="12.25" style="311" customWidth="1"/>
    <col min="6542" max="6545" width="8.125" style="311" customWidth="1"/>
    <col min="6546" max="6791" width="9" style="311"/>
    <col min="6792" max="6792" width="11.875" style="311" customWidth="1"/>
    <col min="6793" max="6796" width="8.125" style="311" customWidth="1"/>
    <col min="6797" max="6797" width="12.25" style="311" customWidth="1"/>
    <col min="6798" max="6801" width="8.125" style="311" customWidth="1"/>
    <col min="6802" max="7047" width="9" style="311"/>
    <col min="7048" max="7048" width="11.875" style="311" customWidth="1"/>
    <col min="7049" max="7052" width="8.125" style="311" customWidth="1"/>
    <col min="7053" max="7053" width="12.25" style="311" customWidth="1"/>
    <col min="7054" max="7057" width="8.125" style="311" customWidth="1"/>
    <col min="7058" max="7303" width="9" style="311"/>
    <col min="7304" max="7304" width="11.875" style="311" customWidth="1"/>
    <col min="7305" max="7308" width="8.125" style="311" customWidth="1"/>
    <col min="7309" max="7309" width="12.25" style="311" customWidth="1"/>
    <col min="7310" max="7313" width="8.125" style="311" customWidth="1"/>
    <col min="7314" max="7559" width="9" style="311"/>
    <col min="7560" max="7560" width="11.875" style="311" customWidth="1"/>
    <col min="7561" max="7564" width="8.125" style="311" customWidth="1"/>
    <col min="7565" max="7565" width="12.25" style="311" customWidth="1"/>
    <col min="7566" max="7569" width="8.125" style="311" customWidth="1"/>
    <col min="7570" max="7815" width="9" style="311"/>
    <col min="7816" max="7816" width="11.875" style="311" customWidth="1"/>
    <col min="7817" max="7820" width="8.125" style="311" customWidth="1"/>
    <col min="7821" max="7821" width="12.25" style="311" customWidth="1"/>
    <col min="7822" max="7825" width="8.125" style="311" customWidth="1"/>
    <col min="7826" max="8071" width="9" style="311"/>
    <col min="8072" max="8072" width="11.875" style="311" customWidth="1"/>
    <col min="8073" max="8076" width="8.125" style="311" customWidth="1"/>
    <col min="8077" max="8077" width="12.25" style="311" customWidth="1"/>
    <col min="8078" max="8081" width="8.125" style="311" customWidth="1"/>
    <col min="8082" max="8327" width="9" style="311"/>
    <col min="8328" max="8328" width="11.875" style="311" customWidth="1"/>
    <col min="8329" max="8332" width="8.125" style="311" customWidth="1"/>
    <col min="8333" max="8333" width="12.25" style="311" customWidth="1"/>
    <col min="8334" max="8337" width="8.125" style="311" customWidth="1"/>
    <col min="8338" max="8583" width="9" style="311"/>
    <col min="8584" max="8584" width="11.875" style="311" customWidth="1"/>
    <col min="8585" max="8588" width="8.125" style="311" customWidth="1"/>
    <col min="8589" max="8589" width="12.25" style="311" customWidth="1"/>
    <col min="8590" max="8593" width="8.125" style="311" customWidth="1"/>
    <col min="8594" max="8839" width="9" style="311"/>
    <col min="8840" max="8840" width="11.875" style="311" customWidth="1"/>
    <col min="8841" max="8844" width="8.125" style="311" customWidth="1"/>
    <col min="8845" max="8845" width="12.25" style="311" customWidth="1"/>
    <col min="8846" max="8849" width="8.125" style="311" customWidth="1"/>
    <col min="8850" max="9095" width="9" style="311"/>
    <col min="9096" max="9096" width="11.875" style="311" customWidth="1"/>
    <col min="9097" max="9100" width="8.125" style="311" customWidth="1"/>
    <col min="9101" max="9101" width="12.25" style="311" customWidth="1"/>
    <col min="9102" max="9105" width="8.125" style="311" customWidth="1"/>
    <col min="9106" max="9351" width="9" style="311"/>
    <col min="9352" max="9352" width="11.875" style="311" customWidth="1"/>
    <col min="9353" max="9356" width="8.125" style="311" customWidth="1"/>
    <col min="9357" max="9357" width="12.25" style="311" customWidth="1"/>
    <col min="9358" max="9361" width="8.125" style="311" customWidth="1"/>
    <col min="9362" max="9607" width="9" style="311"/>
    <col min="9608" max="9608" width="11.875" style="311" customWidth="1"/>
    <col min="9609" max="9612" width="8.125" style="311" customWidth="1"/>
    <col min="9613" max="9613" width="12.25" style="311" customWidth="1"/>
    <col min="9614" max="9617" width="8.125" style="311" customWidth="1"/>
    <col min="9618" max="9863" width="9" style="311"/>
    <col min="9864" max="9864" width="11.875" style="311" customWidth="1"/>
    <col min="9865" max="9868" width="8.125" style="311" customWidth="1"/>
    <col min="9869" max="9869" width="12.25" style="311" customWidth="1"/>
    <col min="9870" max="9873" width="8.125" style="311" customWidth="1"/>
    <col min="9874" max="10119" width="9" style="311"/>
    <col min="10120" max="10120" width="11.875" style="311" customWidth="1"/>
    <col min="10121" max="10124" width="8.125" style="311" customWidth="1"/>
    <col min="10125" max="10125" width="12.25" style="311" customWidth="1"/>
    <col min="10126" max="10129" width="8.125" style="311" customWidth="1"/>
    <col min="10130" max="10375" width="9" style="311"/>
    <col min="10376" max="10376" width="11.875" style="311" customWidth="1"/>
    <col min="10377" max="10380" width="8.125" style="311" customWidth="1"/>
    <col min="10381" max="10381" width="12.25" style="311" customWidth="1"/>
    <col min="10382" max="10385" width="8.125" style="311" customWidth="1"/>
    <col min="10386" max="10631" width="9" style="311"/>
    <col min="10632" max="10632" width="11.875" style="311" customWidth="1"/>
    <col min="10633" max="10636" width="8.125" style="311" customWidth="1"/>
    <col min="10637" max="10637" width="12.25" style="311" customWidth="1"/>
    <col min="10638" max="10641" width="8.125" style="311" customWidth="1"/>
    <col min="10642" max="10887" width="9" style="311"/>
    <col min="10888" max="10888" width="11.875" style="311" customWidth="1"/>
    <col min="10889" max="10892" width="8.125" style="311" customWidth="1"/>
    <col min="10893" max="10893" width="12.25" style="311" customWidth="1"/>
    <col min="10894" max="10897" width="8.125" style="311" customWidth="1"/>
    <col min="10898" max="11143" width="9" style="311"/>
    <col min="11144" max="11144" width="11.875" style="311" customWidth="1"/>
    <col min="11145" max="11148" width="8.125" style="311" customWidth="1"/>
    <col min="11149" max="11149" width="12.25" style="311" customWidth="1"/>
    <col min="11150" max="11153" width="8.125" style="311" customWidth="1"/>
    <col min="11154" max="11399" width="9" style="311"/>
    <col min="11400" max="11400" width="11.875" style="311" customWidth="1"/>
    <col min="11401" max="11404" width="8.125" style="311" customWidth="1"/>
    <col min="11405" max="11405" width="12.25" style="311" customWidth="1"/>
    <col min="11406" max="11409" width="8.125" style="311" customWidth="1"/>
    <col min="11410" max="11655" width="9" style="311"/>
    <col min="11656" max="11656" width="11.875" style="311" customWidth="1"/>
    <col min="11657" max="11660" width="8.125" style="311" customWidth="1"/>
    <col min="11661" max="11661" width="12.25" style="311" customWidth="1"/>
    <col min="11662" max="11665" width="8.125" style="311" customWidth="1"/>
    <col min="11666" max="11911" width="9" style="311"/>
    <col min="11912" max="11912" width="11.875" style="311" customWidth="1"/>
    <col min="11913" max="11916" width="8.125" style="311" customWidth="1"/>
    <col min="11917" max="11917" width="12.25" style="311" customWidth="1"/>
    <col min="11918" max="11921" width="8.125" style="311" customWidth="1"/>
    <col min="11922" max="12167" width="9" style="311"/>
    <col min="12168" max="12168" width="11.875" style="311" customWidth="1"/>
    <col min="12169" max="12172" width="8.125" style="311" customWidth="1"/>
    <col min="12173" max="12173" width="12.25" style="311" customWidth="1"/>
    <col min="12174" max="12177" width="8.125" style="311" customWidth="1"/>
    <col min="12178" max="12423" width="9" style="311"/>
    <col min="12424" max="12424" width="11.875" style="311" customWidth="1"/>
    <col min="12425" max="12428" width="8.125" style="311" customWidth="1"/>
    <col min="12429" max="12429" width="12.25" style="311" customWidth="1"/>
    <col min="12430" max="12433" width="8.125" style="311" customWidth="1"/>
    <col min="12434" max="12679" width="9" style="311"/>
    <col min="12680" max="12680" width="11.875" style="311" customWidth="1"/>
    <col min="12681" max="12684" width="8.125" style="311" customWidth="1"/>
    <col min="12685" max="12685" width="12.25" style="311" customWidth="1"/>
    <col min="12686" max="12689" width="8.125" style="311" customWidth="1"/>
    <col min="12690" max="12935" width="9" style="311"/>
    <col min="12936" max="12936" width="11.875" style="311" customWidth="1"/>
    <col min="12937" max="12940" width="8.125" style="311" customWidth="1"/>
    <col min="12941" max="12941" width="12.25" style="311" customWidth="1"/>
    <col min="12942" max="12945" width="8.125" style="311" customWidth="1"/>
    <col min="12946" max="13191" width="9" style="311"/>
    <col min="13192" max="13192" width="11.875" style="311" customWidth="1"/>
    <col min="13193" max="13196" width="8.125" style="311" customWidth="1"/>
    <col min="13197" max="13197" width="12.25" style="311" customWidth="1"/>
    <col min="13198" max="13201" width="8.125" style="311" customWidth="1"/>
    <col min="13202" max="13447" width="9" style="311"/>
    <col min="13448" max="13448" width="11.875" style="311" customWidth="1"/>
    <col min="13449" max="13452" width="8.125" style="311" customWidth="1"/>
    <col min="13453" max="13453" width="12.25" style="311" customWidth="1"/>
    <col min="13454" max="13457" width="8.125" style="311" customWidth="1"/>
    <col min="13458" max="13703" width="9" style="311"/>
    <col min="13704" max="13704" width="11.875" style="311" customWidth="1"/>
    <col min="13705" max="13708" width="8.125" style="311" customWidth="1"/>
    <col min="13709" max="13709" width="12.25" style="311" customWidth="1"/>
    <col min="13710" max="13713" width="8.125" style="311" customWidth="1"/>
    <col min="13714" max="13959" width="9" style="311"/>
    <col min="13960" max="13960" width="11.875" style="311" customWidth="1"/>
    <col min="13961" max="13964" width="8.125" style="311" customWidth="1"/>
    <col min="13965" max="13965" width="12.25" style="311" customWidth="1"/>
    <col min="13966" max="13969" width="8.125" style="311" customWidth="1"/>
    <col min="13970" max="14215" width="9" style="311"/>
    <col min="14216" max="14216" width="11.875" style="311" customWidth="1"/>
    <col min="14217" max="14220" width="8.125" style="311" customWidth="1"/>
    <col min="14221" max="14221" width="12.25" style="311" customWidth="1"/>
    <col min="14222" max="14225" width="8.125" style="311" customWidth="1"/>
    <col min="14226" max="14471" width="9" style="311"/>
    <col min="14472" max="14472" width="11.875" style="311" customWidth="1"/>
    <col min="14473" max="14476" width="8.125" style="311" customWidth="1"/>
    <col min="14477" max="14477" width="12.25" style="311" customWidth="1"/>
    <col min="14478" max="14481" width="8.125" style="311" customWidth="1"/>
    <col min="14482" max="14727" width="9" style="311"/>
    <col min="14728" max="14728" width="11.875" style="311" customWidth="1"/>
    <col min="14729" max="14732" width="8.125" style="311" customWidth="1"/>
    <col min="14733" max="14733" width="12.25" style="311" customWidth="1"/>
    <col min="14734" max="14737" width="8.125" style="311" customWidth="1"/>
    <col min="14738" max="14983" width="9" style="311"/>
    <col min="14984" max="14984" width="11.875" style="311" customWidth="1"/>
    <col min="14985" max="14988" width="8.125" style="311" customWidth="1"/>
    <col min="14989" max="14989" width="12.25" style="311" customWidth="1"/>
    <col min="14990" max="14993" width="8.125" style="311" customWidth="1"/>
    <col min="14994" max="15239" width="9" style="311"/>
    <col min="15240" max="15240" width="11.875" style="311" customWidth="1"/>
    <col min="15241" max="15244" width="8.125" style="311" customWidth="1"/>
    <col min="15245" max="15245" width="12.25" style="311" customWidth="1"/>
    <col min="15246" max="15249" width="8.125" style="311" customWidth="1"/>
    <col min="15250" max="15495" width="9" style="311"/>
    <col min="15496" max="15496" width="11.875" style="311" customWidth="1"/>
    <col min="15497" max="15500" width="8.125" style="311" customWidth="1"/>
    <col min="15501" max="15501" width="12.25" style="311" customWidth="1"/>
    <col min="15502" max="15505" width="8.125" style="311" customWidth="1"/>
    <col min="15506" max="15751" width="9" style="311"/>
    <col min="15752" max="15752" width="11.875" style="311" customWidth="1"/>
    <col min="15753" max="15756" width="8.125" style="311" customWidth="1"/>
    <col min="15757" max="15757" width="12.25" style="311" customWidth="1"/>
    <col min="15758" max="15761" width="8.125" style="311" customWidth="1"/>
    <col min="15762" max="16007" width="9" style="311"/>
    <col min="16008" max="16008" width="11.875" style="311" customWidth="1"/>
    <col min="16009" max="16012" width="8.125" style="311" customWidth="1"/>
    <col min="16013" max="16013" width="12.25" style="311" customWidth="1"/>
    <col min="16014" max="16017" width="8.125" style="311" customWidth="1"/>
    <col min="16018" max="16384" width="9" style="311"/>
  </cols>
  <sheetData>
    <row r="1" spans="1:10" s="145" customFormat="1" ht="17.25" customHeight="1" x14ac:dyDescent="0.15">
      <c r="A1" s="554" t="s">
        <v>1141</v>
      </c>
      <c r="B1" s="554"/>
      <c r="C1" s="554"/>
      <c r="D1" s="554"/>
      <c r="E1" s="554"/>
      <c r="F1" s="554"/>
      <c r="G1" s="554"/>
      <c r="H1" s="554"/>
      <c r="I1" s="554"/>
      <c r="J1" s="554"/>
    </row>
    <row r="2" spans="1:10" s="145" customFormat="1" ht="10.5" customHeight="1" x14ac:dyDescent="0.15">
      <c r="A2" s="404" t="s">
        <v>1139</v>
      </c>
      <c r="B2" s="405"/>
      <c r="C2" s="405"/>
      <c r="D2" s="405"/>
      <c r="E2" s="405"/>
      <c r="F2" s="405"/>
      <c r="G2" s="405"/>
      <c r="H2" s="405"/>
      <c r="I2" s="405"/>
      <c r="J2" s="405"/>
    </row>
    <row r="3" spans="1:10" s="145" customFormat="1" ht="10.5" customHeight="1" thickBot="1" x14ac:dyDescent="0.2">
      <c r="A3" s="378" t="s">
        <v>750</v>
      </c>
      <c r="B3" s="379" t="s">
        <v>751</v>
      </c>
      <c r="C3" s="378">
        <v>209035</v>
      </c>
      <c r="D3" s="380" t="s">
        <v>752</v>
      </c>
      <c r="E3" s="378">
        <v>426631</v>
      </c>
      <c r="F3" s="379" t="s">
        <v>753</v>
      </c>
      <c r="G3" s="378">
        <v>197950</v>
      </c>
      <c r="H3" s="380" t="s">
        <v>121</v>
      </c>
      <c r="I3" s="378">
        <v>228681</v>
      </c>
      <c r="J3" s="381" t="s">
        <v>754</v>
      </c>
    </row>
    <row r="4" spans="1:10" s="145" customFormat="1" ht="10.5" customHeight="1" x14ac:dyDescent="0.15">
      <c r="A4" s="557" t="s">
        <v>1164</v>
      </c>
      <c r="B4" s="559" t="s">
        <v>751</v>
      </c>
      <c r="C4" s="555" t="s">
        <v>1165</v>
      </c>
      <c r="D4" s="556"/>
      <c r="E4" s="558"/>
      <c r="F4" s="559" t="s">
        <v>1164</v>
      </c>
      <c r="G4" s="559" t="s">
        <v>751</v>
      </c>
      <c r="H4" s="555" t="s">
        <v>1165</v>
      </c>
      <c r="I4" s="556"/>
      <c r="J4" s="556"/>
    </row>
    <row r="5" spans="1:10" s="145" customFormat="1" ht="10.5" customHeight="1" x14ac:dyDescent="0.15">
      <c r="A5" s="558"/>
      <c r="B5" s="560"/>
      <c r="C5" s="316" t="s">
        <v>2</v>
      </c>
      <c r="D5" s="316" t="s">
        <v>120</v>
      </c>
      <c r="E5" s="316" t="s">
        <v>121</v>
      </c>
      <c r="F5" s="560"/>
      <c r="G5" s="560"/>
      <c r="H5" s="316" t="s">
        <v>2</v>
      </c>
      <c r="I5" s="316" t="s">
        <v>120</v>
      </c>
      <c r="J5" s="317" t="s">
        <v>121</v>
      </c>
    </row>
    <row r="6" spans="1:10" s="145" customFormat="1" ht="10.5" customHeight="1" thickBot="1" x14ac:dyDescent="0.2">
      <c r="A6" s="318" t="s">
        <v>749</v>
      </c>
      <c r="B6" s="367">
        <v>153367</v>
      </c>
      <c r="C6" s="368">
        <v>302074</v>
      </c>
      <c r="D6" s="368">
        <v>138562</v>
      </c>
      <c r="E6" s="369">
        <v>163512</v>
      </c>
      <c r="F6" s="374"/>
      <c r="G6" s="374"/>
      <c r="H6" s="375"/>
      <c r="I6" s="375"/>
      <c r="J6" s="375"/>
    </row>
    <row r="7" spans="1:10" s="145" customFormat="1" ht="10.5" customHeight="1" thickTop="1" x14ac:dyDescent="0.15">
      <c r="A7" s="373"/>
      <c r="B7" s="315"/>
      <c r="C7" s="315"/>
      <c r="D7" s="315"/>
      <c r="E7" s="377"/>
      <c r="F7" s="88" t="s">
        <v>755</v>
      </c>
      <c r="G7" s="376">
        <v>3</v>
      </c>
      <c r="H7" s="376">
        <v>5</v>
      </c>
      <c r="I7" s="376">
        <v>3</v>
      </c>
      <c r="J7" s="376">
        <v>2</v>
      </c>
    </row>
    <row r="8" spans="1:10" s="145" customFormat="1" ht="10.5" customHeight="1" x14ac:dyDescent="0.15">
      <c r="A8" s="370" t="s">
        <v>748</v>
      </c>
      <c r="B8" s="371">
        <v>93637</v>
      </c>
      <c r="C8" s="371">
        <v>178428</v>
      </c>
      <c r="D8" s="371">
        <v>81234</v>
      </c>
      <c r="E8" s="372">
        <v>97194</v>
      </c>
      <c r="F8" s="310" t="s">
        <v>756</v>
      </c>
      <c r="G8" s="319">
        <v>1</v>
      </c>
      <c r="H8" s="320">
        <v>2</v>
      </c>
      <c r="I8" s="321">
        <v>1</v>
      </c>
      <c r="J8" s="321">
        <v>1</v>
      </c>
    </row>
    <row r="9" spans="1:10" s="145" customFormat="1" ht="10.5" customHeight="1" x14ac:dyDescent="0.15">
      <c r="A9" s="260" t="s">
        <v>757</v>
      </c>
      <c r="B9" s="322">
        <v>309</v>
      </c>
      <c r="C9" s="323">
        <v>535</v>
      </c>
      <c r="D9" s="322">
        <v>249</v>
      </c>
      <c r="E9" s="322">
        <v>286</v>
      </c>
      <c r="F9" s="310" t="s">
        <v>758</v>
      </c>
      <c r="G9" s="319">
        <v>769</v>
      </c>
      <c r="H9" s="320">
        <v>1366</v>
      </c>
      <c r="I9" s="321">
        <v>598</v>
      </c>
      <c r="J9" s="321">
        <v>768</v>
      </c>
    </row>
    <row r="10" spans="1:10" s="145" customFormat="1" ht="10.5" customHeight="1" x14ac:dyDescent="0.15">
      <c r="A10" s="260" t="s">
        <v>759</v>
      </c>
      <c r="B10" s="322">
        <v>441</v>
      </c>
      <c r="C10" s="323">
        <v>771</v>
      </c>
      <c r="D10" s="322">
        <v>347</v>
      </c>
      <c r="E10" s="322">
        <v>424</v>
      </c>
      <c r="F10" s="310" t="s">
        <v>760</v>
      </c>
      <c r="G10" s="319">
        <v>354</v>
      </c>
      <c r="H10" s="320">
        <v>632</v>
      </c>
      <c r="I10" s="321">
        <v>290</v>
      </c>
      <c r="J10" s="321">
        <v>342</v>
      </c>
    </row>
    <row r="11" spans="1:10" s="145" customFormat="1" ht="10.5" customHeight="1" x14ac:dyDescent="0.15">
      <c r="A11" s="260" t="s">
        <v>761</v>
      </c>
      <c r="B11" s="322">
        <v>630</v>
      </c>
      <c r="C11" s="323">
        <v>1187</v>
      </c>
      <c r="D11" s="322">
        <v>558</v>
      </c>
      <c r="E11" s="322">
        <v>629</v>
      </c>
      <c r="F11" s="310" t="s">
        <v>762</v>
      </c>
      <c r="G11" s="319">
        <v>165</v>
      </c>
      <c r="H11" s="320">
        <v>320</v>
      </c>
      <c r="I11" s="321">
        <v>138</v>
      </c>
      <c r="J11" s="321">
        <v>182</v>
      </c>
    </row>
    <row r="12" spans="1:10" s="145" customFormat="1" ht="10.5" customHeight="1" x14ac:dyDescent="0.15">
      <c r="A12" s="260" t="s">
        <v>763</v>
      </c>
      <c r="B12" s="322">
        <v>70</v>
      </c>
      <c r="C12" s="323">
        <v>147</v>
      </c>
      <c r="D12" s="322">
        <v>73</v>
      </c>
      <c r="E12" s="324">
        <v>74</v>
      </c>
      <c r="F12" s="88" t="s">
        <v>764</v>
      </c>
      <c r="G12" s="324">
        <v>409</v>
      </c>
      <c r="H12" s="320">
        <v>674</v>
      </c>
      <c r="I12" s="321">
        <v>305</v>
      </c>
      <c r="J12" s="321">
        <v>369</v>
      </c>
    </row>
    <row r="13" spans="1:10" s="145" customFormat="1" ht="10.5" customHeight="1" x14ac:dyDescent="0.15">
      <c r="A13" s="260" t="s">
        <v>503</v>
      </c>
      <c r="B13" s="322">
        <v>250</v>
      </c>
      <c r="C13" s="323">
        <v>537</v>
      </c>
      <c r="D13" s="322">
        <v>240</v>
      </c>
      <c r="E13" s="322">
        <v>297</v>
      </c>
      <c r="F13" s="88" t="s">
        <v>765</v>
      </c>
      <c r="G13" s="321">
        <v>217</v>
      </c>
      <c r="H13" s="320">
        <v>380</v>
      </c>
      <c r="I13" s="321">
        <v>175</v>
      </c>
      <c r="J13" s="325">
        <v>205</v>
      </c>
    </row>
    <row r="14" spans="1:10" s="145" customFormat="1" ht="10.5" customHeight="1" x14ac:dyDescent="0.15">
      <c r="A14" s="260" t="s">
        <v>504</v>
      </c>
      <c r="B14" s="322">
        <v>381</v>
      </c>
      <c r="C14" s="323">
        <v>730</v>
      </c>
      <c r="D14" s="322">
        <v>341</v>
      </c>
      <c r="E14" s="322">
        <v>389</v>
      </c>
      <c r="F14" s="88" t="s">
        <v>766</v>
      </c>
      <c r="G14" s="321">
        <v>278</v>
      </c>
      <c r="H14" s="320">
        <v>513</v>
      </c>
      <c r="I14" s="321">
        <v>236</v>
      </c>
      <c r="J14" s="321">
        <v>277</v>
      </c>
    </row>
    <row r="15" spans="1:10" s="145" customFormat="1" ht="10.5" customHeight="1" x14ac:dyDescent="0.15">
      <c r="A15" s="260" t="s">
        <v>505</v>
      </c>
      <c r="B15" s="322">
        <v>167</v>
      </c>
      <c r="C15" s="323">
        <v>329</v>
      </c>
      <c r="D15" s="322">
        <v>149</v>
      </c>
      <c r="E15" s="322">
        <v>180</v>
      </c>
      <c r="F15" s="88" t="s">
        <v>767</v>
      </c>
      <c r="G15" s="321">
        <v>484</v>
      </c>
      <c r="H15" s="320">
        <v>869</v>
      </c>
      <c r="I15" s="321">
        <v>389</v>
      </c>
      <c r="J15" s="321">
        <v>480</v>
      </c>
    </row>
    <row r="16" spans="1:10" s="145" customFormat="1" ht="10.5" customHeight="1" x14ac:dyDescent="0.15">
      <c r="A16" s="260" t="s">
        <v>14</v>
      </c>
      <c r="B16" s="322">
        <v>186</v>
      </c>
      <c r="C16" s="323">
        <v>363</v>
      </c>
      <c r="D16" s="322">
        <v>174</v>
      </c>
      <c r="E16" s="322">
        <v>189</v>
      </c>
      <c r="F16" s="88" t="s">
        <v>768</v>
      </c>
      <c r="G16" s="321">
        <v>241</v>
      </c>
      <c r="H16" s="320">
        <v>468</v>
      </c>
      <c r="I16" s="321">
        <v>212</v>
      </c>
      <c r="J16" s="321">
        <v>256</v>
      </c>
    </row>
    <row r="17" spans="1:10" s="145" customFormat="1" ht="10.5" customHeight="1" x14ac:dyDescent="0.15">
      <c r="A17" s="260" t="s">
        <v>769</v>
      </c>
      <c r="B17" s="322">
        <v>498</v>
      </c>
      <c r="C17" s="323">
        <v>987</v>
      </c>
      <c r="D17" s="322">
        <v>447</v>
      </c>
      <c r="E17" s="322">
        <v>540</v>
      </c>
      <c r="F17" s="88" t="s">
        <v>770</v>
      </c>
      <c r="G17" s="321">
        <v>52</v>
      </c>
      <c r="H17" s="320">
        <v>123</v>
      </c>
      <c r="I17" s="321">
        <v>53</v>
      </c>
      <c r="J17" s="321">
        <v>70</v>
      </c>
    </row>
    <row r="18" spans="1:10" s="145" customFormat="1" ht="10.5" customHeight="1" x14ac:dyDescent="0.15">
      <c r="A18" s="260" t="s">
        <v>771</v>
      </c>
      <c r="B18" s="322">
        <v>634</v>
      </c>
      <c r="C18" s="323">
        <v>1294</v>
      </c>
      <c r="D18" s="322">
        <v>555</v>
      </c>
      <c r="E18" s="322">
        <v>739</v>
      </c>
      <c r="F18" s="88" t="s">
        <v>772</v>
      </c>
      <c r="G18" s="324">
        <v>197</v>
      </c>
      <c r="H18" s="320">
        <v>376</v>
      </c>
      <c r="I18" s="321">
        <v>161</v>
      </c>
      <c r="J18" s="321">
        <v>215</v>
      </c>
    </row>
    <row r="19" spans="1:10" s="145" customFormat="1" ht="10.5" customHeight="1" x14ac:dyDescent="0.15">
      <c r="A19" s="260" t="s">
        <v>773</v>
      </c>
      <c r="B19" s="322">
        <v>240</v>
      </c>
      <c r="C19" s="323">
        <v>536</v>
      </c>
      <c r="D19" s="322">
        <v>242</v>
      </c>
      <c r="E19" s="322">
        <v>294</v>
      </c>
      <c r="F19" s="88" t="s">
        <v>774</v>
      </c>
      <c r="G19" s="321">
        <v>209</v>
      </c>
      <c r="H19" s="320">
        <v>369</v>
      </c>
      <c r="I19" s="321">
        <v>160</v>
      </c>
      <c r="J19" s="325">
        <v>209</v>
      </c>
    </row>
    <row r="20" spans="1:10" s="145" customFormat="1" ht="10.5" customHeight="1" x14ac:dyDescent="0.15">
      <c r="A20" s="260" t="s">
        <v>775</v>
      </c>
      <c r="B20" s="322">
        <v>285</v>
      </c>
      <c r="C20" s="323">
        <v>587</v>
      </c>
      <c r="D20" s="322">
        <v>251</v>
      </c>
      <c r="E20" s="322">
        <v>336</v>
      </c>
      <c r="F20" s="88" t="s">
        <v>776</v>
      </c>
      <c r="G20" s="321">
        <v>189</v>
      </c>
      <c r="H20" s="320">
        <v>363</v>
      </c>
      <c r="I20" s="321">
        <v>164</v>
      </c>
      <c r="J20" s="321">
        <v>199</v>
      </c>
    </row>
    <row r="21" spans="1:10" s="145" customFormat="1" ht="10.5" customHeight="1" x14ac:dyDescent="0.15">
      <c r="A21" s="260" t="s">
        <v>777</v>
      </c>
      <c r="B21" s="322">
        <v>265</v>
      </c>
      <c r="C21" s="323">
        <v>480</v>
      </c>
      <c r="D21" s="322">
        <v>206</v>
      </c>
      <c r="E21" s="322">
        <v>274</v>
      </c>
      <c r="F21" s="88" t="s">
        <v>778</v>
      </c>
      <c r="G21" s="321">
        <v>253</v>
      </c>
      <c r="H21" s="320">
        <v>530</v>
      </c>
      <c r="I21" s="321">
        <v>247</v>
      </c>
      <c r="J21" s="321">
        <v>283</v>
      </c>
    </row>
    <row r="22" spans="1:10" s="145" customFormat="1" ht="10.5" customHeight="1" x14ac:dyDescent="0.15">
      <c r="A22" s="260" t="s">
        <v>15</v>
      </c>
      <c r="B22" s="322">
        <v>305</v>
      </c>
      <c r="C22" s="323">
        <v>604</v>
      </c>
      <c r="D22" s="322">
        <v>259</v>
      </c>
      <c r="E22" s="322">
        <v>345</v>
      </c>
      <c r="F22" s="88" t="s">
        <v>779</v>
      </c>
      <c r="G22" s="321">
        <v>276</v>
      </c>
      <c r="H22" s="320">
        <v>537</v>
      </c>
      <c r="I22" s="321">
        <v>256</v>
      </c>
      <c r="J22" s="321">
        <v>281</v>
      </c>
    </row>
    <row r="23" spans="1:10" s="145" customFormat="1" ht="10.5" customHeight="1" x14ac:dyDescent="0.15">
      <c r="A23" s="260" t="s">
        <v>16</v>
      </c>
      <c r="B23" s="322">
        <v>329</v>
      </c>
      <c r="C23" s="323">
        <v>674</v>
      </c>
      <c r="D23" s="322">
        <v>288</v>
      </c>
      <c r="E23" s="322">
        <v>386</v>
      </c>
      <c r="F23" s="88" t="s">
        <v>780</v>
      </c>
      <c r="G23" s="321">
        <v>299</v>
      </c>
      <c r="H23" s="320">
        <v>528</v>
      </c>
      <c r="I23" s="321">
        <v>223</v>
      </c>
      <c r="J23" s="321">
        <v>305</v>
      </c>
    </row>
    <row r="24" spans="1:10" s="145" customFormat="1" ht="10.5" customHeight="1" x14ac:dyDescent="0.15">
      <c r="A24" s="260" t="s">
        <v>781</v>
      </c>
      <c r="B24" s="322">
        <v>299</v>
      </c>
      <c r="C24" s="323">
        <v>584</v>
      </c>
      <c r="D24" s="322">
        <v>267</v>
      </c>
      <c r="E24" s="322">
        <v>317</v>
      </c>
      <c r="F24" s="88" t="s">
        <v>782</v>
      </c>
      <c r="G24" s="324">
        <v>240</v>
      </c>
      <c r="H24" s="320">
        <v>446</v>
      </c>
      <c r="I24" s="321">
        <v>198</v>
      </c>
      <c r="J24" s="321">
        <v>248</v>
      </c>
    </row>
    <row r="25" spans="1:10" s="145" customFormat="1" ht="10.5" customHeight="1" x14ac:dyDescent="0.15">
      <c r="A25" s="260" t="s">
        <v>783</v>
      </c>
      <c r="B25" s="322">
        <v>204</v>
      </c>
      <c r="C25" s="323">
        <v>391</v>
      </c>
      <c r="D25" s="322">
        <v>189</v>
      </c>
      <c r="E25" s="322">
        <v>202</v>
      </c>
      <c r="F25" s="88" t="s">
        <v>784</v>
      </c>
      <c r="G25" s="321">
        <v>549</v>
      </c>
      <c r="H25" s="320">
        <v>1059</v>
      </c>
      <c r="I25" s="321">
        <v>473</v>
      </c>
      <c r="J25" s="325">
        <v>586</v>
      </c>
    </row>
    <row r="26" spans="1:10" s="145" customFormat="1" ht="10.5" customHeight="1" x14ac:dyDescent="0.15">
      <c r="A26" s="260" t="s">
        <v>17</v>
      </c>
      <c r="B26" s="322">
        <v>230</v>
      </c>
      <c r="C26" s="323">
        <v>439</v>
      </c>
      <c r="D26" s="322">
        <v>178</v>
      </c>
      <c r="E26" s="322">
        <v>261</v>
      </c>
      <c r="F26" s="88" t="s">
        <v>785</v>
      </c>
      <c r="G26" s="321">
        <v>459</v>
      </c>
      <c r="H26" s="320">
        <v>906</v>
      </c>
      <c r="I26" s="321">
        <v>402</v>
      </c>
      <c r="J26" s="321">
        <v>504</v>
      </c>
    </row>
    <row r="27" spans="1:10" s="145" customFormat="1" ht="10.5" customHeight="1" x14ac:dyDescent="0.15">
      <c r="A27" s="260" t="s">
        <v>18</v>
      </c>
      <c r="B27" s="322">
        <v>279</v>
      </c>
      <c r="C27" s="323">
        <v>543</v>
      </c>
      <c r="D27" s="322">
        <v>257</v>
      </c>
      <c r="E27" s="322">
        <v>286</v>
      </c>
      <c r="F27" s="88" t="s">
        <v>786</v>
      </c>
      <c r="G27" s="321">
        <v>559</v>
      </c>
      <c r="H27" s="320">
        <v>1047</v>
      </c>
      <c r="I27" s="321">
        <v>479</v>
      </c>
      <c r="J27" s="321">
        <v>568</v>
      </c>
    </row>
    <row r="28" spans="1:10" s="145" customFormat="1" ht="10.5" customHeight="1" x14ac:dyDescent="0.15">
      <c r="A28" s="260" t="s">
        <v>19</v>
      </c>
      <c r="B28" s="322">
        <v>332</v>
      </c>
      <c r="C28" s="323">
        <v>668</v>
      </c>
      <c r="D28" s="322">
        <v>297</v>
      </c>
      <c r="E28" s="322">
        <v>371</v>
      </c>
      <c r="F28" s="88" t="s">
        <v>787</v>
      </c>
      <c r="G28" s="321">
        <v>590</v>
      </c>
      <c r="H28" s="320">
        <v>1088</v>
      </c>
      <c r="I28" s="321">
        <v>489</v>
      </c>
      <c r="J28" s="321">
        <v>599</v>
      </c>
    </row>
    <row r="29" spans="1:10" s="145" customFormat="1" ht="10.5" customHeight="1" x14ac:dyDescent="0.15">
      <c r="A29" s="260" t="s">
        <v>788</v>
      </c>
      <c r="B29" s="322">
        <v>542</v>
      </c>
      <c r="C29" s="323">
        <v>986</v>
      </c>
      <c r="D29" s="322">
        <v>438</v>
      </c>
      <c r="E29" s="322">
        <v>548</v>
      </c>
      <c r="F29" s="88" t="s">
        <v>789</v>
      </c>
      <c r="G29" s="321">
        <v>562</v>
      </c>
      <c r="H29" s="320">
        <v>956</v>
      </c>
      <c r="I29" s="321">
        <v>520</v>
      </c>
      <c r="J29" s="321">
        <v>436</v>
      </c>
    </row>
    <row r="30" spans="1:10" s="145" customFormat="1" ht="10.5" customHeight="1" x14ac:dyDescent="0.15">
      <c r="A30" s="260" t="s">
        <v>790</v>
      </c>
      <c r="B30" s="322">
        <v>443</v>
      </c>
      <c r="C30" s="323">
        <v>914</v>
      </c>
      <c r="D30" s="322">
        <v>403</v>
      </c>
      <c r="E30" s="322">
        <v>511</v>
      </c>
      <c r="F30" s="88" t="s">
        <v>20</v>
      </c>
      <c r="G30" s="324">
        <v>352</v>
      </c>
      <c r="H30" s="320">
        <v>846</v>
      </c>
      <c r="I30" s="321">
        <v>384</v>
      </c>
      <c r="J30" s="321">
        <v>462</v>
      </c>
    </row>
    <row r="31" spans="1:10" s="145" customFormat="1" ht="10.5" customHeight="1" x14ac:dyDescent="0.15">
      <c r="A31" s="260" t="s">
        <v>791</v>
      </c>
      <c r="B31" s="322">
        <v>84</v>
      </c>
      <c r="C31" s="323">
        <v>112</v>
      </c>
      <c r="D31" s="322">
        <v>44</v>
      </c>
      <c r="E31" s="322">
        <v>68</v>
      </c>
      <c r="F31" s="88" t="s">
        <v>21</v>
      </c>
      <c r="G31" s="321">
        <v>456</v>
      </c>
      <c r="H31" s="320">
        <v>1031</v>
      </c>
      <c r="I31" s="321">
        <v>474</v>
      </c>
      <c r="J31" s="325">
        <v>557</v>
      </c>
    </row>
    <row r="32" spans="1:10" s="145" customFormat="1" ht="10.5" customHeight="1" x14ac:dyDescent="0.15">
      <c r="A32" s="260" t="s">
        <v>792</v>
      </c>
      <c r="B32" s="322">
        <v>493</v>
      </c>
      <c r="C32" s="323">
        <v>833</v>
      </c>
      <c r="D32" s="322">
        <v>331</v>
      </c>
      <c r="E32" s="322">
        <v>502</v>
      </c>
      <c r="F32" s="88" t="s">
        <v>793</v>
      </c>
      <c r="G32" s="321">
        <v>272</v>
      </c>
      <c r="H32" s="320">
        <v>512</v>
      </c>
      <c r="I32" s="321">
        <v>231</v>
      </c>
      <c r="J32" s="321">
        <v>281</v>
      </c>
    </row>
    <row r="33" spans="1:10" s="145" customFormat="1" ht="10.5" customHeight="1" x14ac:dyDescent="0.15">
      <c r="A33" s="260" t="s">
        <v>794</v>
      </c>
      <c r="B33" s="322">
        <v>398</v>
      </c>
      <c r="C33" s="323">
        <v>698</v>
      </c>
      <c r="D33" s="322">
        <v>300</v>
      </c>
      <c r="E33" s="322">
        <v>398</v>
      </c>
      <c r="F33" s="88" t="s">
        <v>795</v>
      </c>
      <c r="G33" s="321">
        <v>334</v>
      </c>
      <c r="H33" s="320">
        <v>641</v>
      </c>
      <c r="I33" s="321">
        <v>292</v>
      </c>
      <c r="J33" s="321">
        <v>349</v>
      </c>
    </row>
    <row r="34" spans="1:10" s="145" customFormat="1" ht="10.5" customHeight="1" x14ac:dyDescent="0.15">
      <c r="A34" s="260" t="s">
        <v>796</v>
      </c>
      <c r="B34" s="324">
        <v>210</v>
      </c>
      <c r="C34" s="323">
        <v>385</v>
      </c>
      <c r="D34" s="322">
        <v>168</v>
      </c>
      <c r="E34" s="322">
        <v>217</v>
      </c>
      <c r="F34" s="88" t="s">
        <v>797</v>
      </c>
      <c r="G34" s="321">
        <v>465</v>
      </c>
      <c r="H34" s="320">
        <v>837</v>
      </c>
      <c r="I34" s="321">
        <v>360</v>
      </c>
      <c r="J34" s="321">
        <v>477</v>
      </c>
    </row>
    <row r="35" spans="1:10" s="145" customFormat="1" ht="10.5" customHeight="1" x14ac:dyDescent="0.15">
      <c r="A35" s="260" t="s">
        <v>798</v>
      </c>
      <c r="B35" s="322">
        <v>385</v>
      </c>
      <c r="C35" s="323">
        <v>602</v>
      </c>
      <c r="D35" s="322">
        <v>275</v>
      </c>
      <c r="E35" s="322">
        <v>327</v>
      </c>
      <c r="F35" s="88" t="s">
        <v>799</v>
      </c>
      <c r="G35" s="321">
        <v>441</v>
      </c>
      <c r="H35" s="320">
        <v>779</v>
      </c>
      <c r="I35" s="321">
        <v>358</v>
      </c>
      <c r="J35" s="321">
        <v>421</v>
      </c>
    </row>
    <row r="36" spans="1:10" s="145" customFormat="1" ht="10.5" customHeight="1" x14ac:dyDescent="0.15">
      <c r="A36" s="260" t="s">
        <v>800</v>
      </c>
      <c r="B36" s="322">
        <v>84</v>
      </c>
      <c r="C36" s="323">
        <v>179</v>
      </c>
      <c r="D36" s="322">
        <v>72</v>
      </c>
      <c r="E36" s="322">
        <v>107</v>
      </c>
      <c r="F36" s="88" t="s">
        <v>801</v>
      </c>
      <c r="G36" s="324">
        <v>480</v>
      </c>
      <c r="H36" s="320">
        <v>906</v>
      </c>
      <c r="I36" s="321">
        <v>416</v>
      </c>
      <c r="J36" s="321">
        <v>490</v>
      </c>
    </row>
    <row r="37" spans="1:10" s="145" customFormat="1" ht="10.5" customHeight="1" x14ac:dyDescent="0.15">
      <c r="A37" s="260" t="s">
        <v>802</v>
      </c>
      <c r="B37" s="322">
        <v>199</v>
      </c>
      <c r="C37" s="323">
        <v>320</v>
      </c>
      <c r="D37" s="322">
        <v>155</v>
      </c>
      <c r="E37" s="322">
        <v>165</v>
      </c>
      <c r="F37" s="88" t="s">
        <v>803</v>
      </c>
      <c r="G37" s="321">
        <v>314</v>
      </c>
      <c r="H37" s="320">
        <v>551</v>
      </c>
      <c r="I37" s="321">
        <v>221</v>
      </c>
      <c r="J37" s="325">
        <v>330</v>
      </c>
    </row>
    <row r="38" spans="1:10" s="145" customFormat="1" ht="10.5" customHeight="1" x14ac:dyDescent="0.15">
      <c r="A38" s="260" t="s">
        <v>804</v>
      </c>
      <c r="B38" s="322">
        <v>116</v>
      </c>
      <c r="C38" s="323">
        <v>211</v>
      </c>
      <c r="D38" s="322">
        <v>82</v>
      </c>
      <c r="E38" s="322">
        <v>129</v>
      </c>
      <c r="F38" s="88" t="s">
        <v>805</v>
      </c>
      <c r="G38" s="321">
        <v>472</v>
      </c>
      <c r="H38" s="320">
        <v>901</v>
      </c>
      <c r="I38" s="321">
        <v>410</v>
      </c>
      <c r="J38" s="321">
        <v>491</v>
      </c>
    </row>
    <row r="39" spans="1:10" s="145" customFormat="1" ht="10.5" customHeight="1" x14ac:dyDescent="0.15">
      <c r="A39" s="260" t="s">
        <v>806</v>
      </c>
      <c r="B39" s="322">
        <v>158</v>
      </c>
      <c r="C39" s="323">
        <v>258</v>
      </c>
      <c r="D39" s="322">
        <v>100</v>
      </c>
      <c r="E39" s="322">
        <v>158</v>
      </c>
      <c r="F39" s="88" t="s">
        <v>807</v>
      </c>
      <c r="G39" s="321">
        <v>253</v>
      </c>
      <c r="H39" s="320">
        <v>575</v>
      </c>
      <c r="I39" s="321">
        <v>259</v>
      </c>
      <c r="J39" s="321">
        <v>316</v>
      </c>
    </row>
    <row r="40" spans="1:10" s="145" customFormat="1" ht="10.5" customHeight="1" x14ac:dyDescent="0.15">
      <c r="A40" s="260" t="s">
        <v>808</v>
      </c>
      <c r="B40" s="322">
        <v>258</v>
      </c>
      <c r="C40" s="323">
        <v>381</v>
      </c>
      <c r="D40" s="322">
        <v>165</v>
      </c>
      <c r="E40" s="322">
        <v>216</v>
      </c>
      <c r="F40" s="88" t="s">
        <v>809</v>
      </c>
      <c r="G40" s="321">
        <v>264</v>
      </c>
      <c r="H40" s="320">
        <v>468</v>
      </c>
      <c r="I40" s="321">
        <v>215</v>
      </c>
      <c r="J40" s="321">
        <v>253</v>
      </c>
    </row>
    <row r="41" spans="1:10" s="145" customFormat="1" ht="10.5" customHeight="1" x14ac:dyDescent="0.15">
      <c r="A41" s="260" t="s">
        <v>810</v>
      </c>
      <c r="B41" s="322">
        <v>210</v>
      </c>
      <c r="C41" s="323">
        <v>320</v>
      </c>
      <c r="D41" s="322">
        <v>142</v>
      </c>
      <c r="E41" s="322">
        <v>178</v>
      </c>
      <c r="F41" s="88" t="s">
        <v>811</v>
      </c>
      <c r="G41" s="321">
        <v>150</v>
      </c>
      <c r="H41" s="320">
        <v>329</v>
      </c>
      <c r="I41" s="321">
        <v>156</v>
      </c>
      <c r="J41" s="321">
        <v>173</v>
      </c>
    </row>
    <row r="42" spans="1:10" s="145" customFormat="1" ht="10.5" customHeight="1" x14ac:dyDescent="0.15">
      <c r="A42" s="260" t="s">
        <v>812</v>
      </c>
      <c r="B42" s="322">
        <v>372</v>
      </c>
      <c r="C42" s="323">
        <v>764</v>
      </c>
      <c r="D42" s="322">
        <v>327</v>
      </c>
      <c r="E42" s="322">
        <v>437</v>
      </c>
      <c r="F42" s="88" t="s">
        <v>813</v>
      </c>
      <c r="G42" s="324">
        <v>463</v>
      </c>
      <c r="H42" s="320">
        <v>847</v>
      </c>
      <c r="I42" s="321">
        <v>379</v>
      </c>
      <c r="J42" s="321">
        <v>468</v>
      </c>
    </row>
    <row r="43" spans="1:10" s="145" customFormat="1" ht="10.5" customHeight="1" x14ac:dyDescent="0.15">
      <c r="A43" s="260" t="s">
        <v>814</v>
      </c>
      <c r="B43" s="322">
        <v>509</v>
      </c>
      <c r="C43" s="323">
        <v>940</v>
      </c>
      <c r="D43" s="322">
        <v>404</v>
      </c>
      <c r="E43" s="322">
        <v>536</v>
      </c>
      <c r="F43" s="88" t="s">
        <v>815</v>
      </c>
      <c r="G43" s="321">
        <v>865</v>
      </c>
      <c r="H43" s="320">
        <v>1752</v>
      </c>
      <c r="I43" s="321">
        <v>842</v>
      </c>
      <c r="J43" s="325">
        <v>910</v>
      </c>
    </row>
    <row r="44" spans="1:10" s="145" customFormat="1" ht="10.5" customHeight="1" x14ac:dyDescent="0.15">
      <c r="A44" s="260" t="s">
        <v>816</v>
      </c>
      <c r="B44" s="322">
        <v>118</v>
      </c>
      <c r="C44" s="323">
        <v>211</v>
      </c>
      <c r="D44" s="322">
        <v>89</v>
      </c>
      <c r="E44" s="322">
        <v>122</v>
      </c>
      <c r="F44" s="310" t="s">
        <v>817</v>
      </c>
      <c r="G44" s="319">
        <v>484</v>
      </c>
      <c r="H44" s="320">
        <v>1129</v>
      </c>
      <c r="I44" s="321">
        <v>528</v>
      </c>
      <c r="J44" s="321">
        <v>601</v>
      </c>
    </row>
    <row r="45" spans="1:10" s="145" customFormat="1" ht="10.5" customHeight="1" x14ac:dyDescent="0.15">
      <c r="A45" s="260" t="s">
        <v>818</v>
      </c>
      <c r="B45" s="326">
        <v>214</v>
      </c>
      <c r="C45" s="323">
        <v>381</v>
      </c>
      <c r="D45" s="327">
        <v>163</v>
      </c>
      <c r="E45" s="327">
        <v>218</v>
      </c>
      <c r="F45" s="310" t="s">
        <v>42</v>
      </c>
      <c r="G45" s="319">
        <v>481</v>
      </c>
      <c r="H45" s="320">
        <v>852</v>
      </c>
      <c r="I45" s="321">
        <v>409</v>
      </c>
      <c r="J45" s="321">
        <v>443</v>
      </c>
    </row>
    <row r="46" spans="1:10" s="145" customFormat="1" ht="10.5" customHeight="1" x14ac:dyDescent="0.15">
      <c r="A46" s="260" t="s">
        <v>819</v>
      </c>
      <c r="B46" s="326">
        <v>195</v>
      </c>
      <c r="C46" s="323">
        <v>338</v>
      </c>
      <c r="D46" s="326">
        <v>147</v>
      </c>
      <c r="E46" s="326">
        <v>191</v>
      </c>
      <c r="F46" s="88" t="s">
        <v>820</v>
      </c>
      <c r="G46" s="321">
        <v>626</v>
      </c>
      <c r="H46" s="320">
        <v>1118</v>
      </c>
      <c r="I46" s="321">
        <v>566</v>
      </c>
      <c r="J46" s="321">
        <v>552</v>
      </c>
    </row>
    <row r="47" spans="1:10" s="145" customFormat="1" ht="10.5" customHeight="1" x14ac:dyDescent="0.15">
      <c r="A47" s="260" t="s">
        <v>821</v>
      </c>
      <c r="B47" s="322">
        <v>116</v>
      </c>
      <c r="C47" s="323">
        <v>219</v>
      </c>
      <c r="D47" s="322">
        <v>85</v>
      </c>
      <c r="E47" s="322">
        <v>134</v>
      </c>
      <c r="F47" s="88" t="s">
        <v>822</v>
      </c>
      <c r="G47" s="321">
        <v>360</v>
      </c>
      <c r="H47" s="320">
        <v>610</v>
      </c>
      <c r="I47" s="321">
        <v>295</v>
      </c>
      <c r="J47" s="321">
        <v>315</v>
      </c>
    </row>
    <row r="48" spans="1:10" s="145" customFormat="1" ht="10.5" customHeight="1" x14ac:dyDescent="0.15">
      <c r="A48" s="260" t="s">
        <v>823</v>
      </c>
      <c r="B48" s="322">
        <v>157</v>
      </c>
      <c r="C48" s="323">
        <v>261</v>
      </c>
      <c r="D48" s="322">
        <v>122</v>
      </c>
      <c r="E48" s="322">
        <v>139</v>
      </c>
      <c r="F48" s="88" t="s">
        <v>824</v>
      </c>
      <c r="G48" s="324">
        <v>790</v>
      </c>
      <c r="H48" s="320">
        <v>1508</v>
      </c>
      <c r="I48" s="321">
        <v>710</v>
      </c>
      <c r="J48" s="321">
        <v>798</v>
      </c>
    </row>
    <row r="49" spans="1:10" s="145" customFormat="1" ht="10.5" customHeight="1" x14ac:dyDescent="0.15">
      <c r="A49" s="260" t="s">
        <v>825</v>
      </c>
      <c r="B49" s="322">
        <v>454</v>
      </c>
      <c r="C49" s="323">
        <v>745</v>
      </c>
      <c r="D49" s="322">
        <v>341</v>
      </c>
      <c r="E49" s="322">
        <v>404</v>
      </c>
      <c r="F49" s="88" t="s">
        <v>826</v>
      </c>
      <c r="G49" s="321">
        <v>218</v>
      </c>
      <c r="H49" s="320">
        <v>426</v>
      </c>
      <c r="I49" s="321">
        <v>203</v>
      </c>
      <c r="J49" s="325">
        <v>223</v>
      </c>
    </row>
    <row r="50" spans="1:10" s="145" customFormat="1" ht="10.5" customHeight="1" x14ac:dyDescent="0.15">
      <c r="A50" s="260" t="s">
        <v>827</v>
      </c>
      <c r="B50" s="322">
        <v>89</v>
      </c>
      <c r="C50" s="323">
        <v>152</v>
      </c>
      <c r="D50" s="322">
        <v>61</v>
      </c>
      <c r="E50" s="322">
        <v>91</v>
      </c>
      <c r="F50" s="88" t="s">
        <v>828</v>
      </c>
      <c r="G50" s="321">
        <v>687</v>
      </c>
      <c r="H50" s="320">
        <v>1304</v>
      </c>
      <c r="I50" s="321">
        <v>587</v>
      </c>
      <c r="J50" s="321">
        <v>717</v>
      </c>
    </row>
    <row r="51" spans="1:10" s="145" customFormat="1" ht="10.5" customHeight="1" x14ac:dyDescent="0.15">
      <c r="A51" s="260" t="s">
        <v>829</v>
      </c>
      <c r="B51" s="322">
        <v>250</v>
      </c>
      <c r="C51" s="323">
        <v>441</v>
      </c>
      <c r="D51" s="322">
        <v>196</v>
      </c>
      <c r="E51" s="322">
        <v>245</v>
      </c>
      <c r="F51" s="88" t="s">
        <v>830</v>
      </c>
      <c r="G51" s="321">
        <v>286</v>
      </c>
      <c r="H51" s="320">
        <v>540</v>
      </c>
      <c r="I51" s="321">
        <v>246</v>
      </c>
      <c r="J51" s="321">
        <v>294</v>
      </c>
    </row>
    <row r="52" spans="1:10" s="145" customFormat="1" ht="10.5" customHeight="1" x14ac:dyDescent="0.15">
      <c r="A52" s="260" t="s">
        <v>831</v>
      </c>
      <c r="B52" s="322">
        <v>193</v>
      </c>
      <c r="C52" s="323">
        <v>340</v>
      </c>
      <c r="D52" s="322">
        <v>170</v>
      </c>
      <c r="E52" s="322">
        <v>170</v>
      </c>
      <c r="F52" s="88" t="s">
        <v>832</v>
      </c>
      <c r="G52" s="321">
        <v>695</v>
      </c>
      <c r="H52" s="320">
        <v>1407</v>
      </c>
      <c r="I52" s="321">
        <v>642</v>
      </c>
      <c r="J52" s="321">
        <v>765</v>
      </c>
    </row>
    <row r="53" spans="1:10" s="145" customFormat="1" ht="10.5" customHeight="1" x14ac:dyDescent="0.15">
      <c r="A53" s="260" t="s">
        <v>833</v>
      </c>
      <c r="B53" s="328">
        <v>511</v>
      </c>
      <c r="C53" s="323">
        <v>884</v>
      </c>
      <c r="D53" s="328">
        <v>365</v>
      </c>
      <c r="E53" s="328">
        <v>519</v>
      </c>
      <c r="F53" s="88" t="s">
        <v>834</v>
      </c>
      <c r="G53" s="321">
        <v>411</v>
      </c>
      <c r="H53" s="320">
        <v>757</v>
      </c>
      <c r="I53" s="321">
        <v>325</v>
      </c>
      <c r="J53" s="321">
        <v>432</v>
      </c>
    </row>
    <row r="54" spans="1:10" s="145" customFormat="1" ht="10.5" customHeight="1" x14ac:dyDescent="0.15">
      <c r="A54" s="260" t="s">
        <v>835</v>
      </c>
      <c r="B54" s="328">
        <v>465</v>
      </c>
      <c r="C54" s="323">
        <v>805</v>
      </c>
      <c r="D54" s="328">
        <v>371</v>
      </c>
      <c r="E54" s="328">
        <v>434</v>
      </c>
      <c r="F54" s="88" t="s">
        <v>44</v>
      </c>
      <c r="G54" s="324">
        <v>395</v>
      </c>
      <c r="H54" s="320">
        <v>724</v>
      </c>
      <c r="I54" s="321">
        <v>335</v>
      </c>
      <c r="J54" s="321">
        <v>389</v>
      </c>
    </row>
    <row r="55" spans="1:10" s="145" customFormat="1" ht="10.5" customHeight="1" x14ac:dyDescent="0.15">
      <c r="A55" s="260" t="s">
        <v>836</v>
      </c>
      <c r="B55" s="328">
        <v>339</v>
      </c>
      <c r="C55" s="323">
        <v>564</v>
      </c>
      <c r="D55" s="328">
        <v>236</v>
      </c>
      <c r="E55" s="328">
        <v>328</v>
      </c>
      <c r="F55" s="88" t="s">
        <v>837</v>
      </c>
      <c r="G55" s="321">
        <v>449</v>
      </c>
      <c r="H55" s="320">
        <v>844</v>
      </c>
      <c r="I55" s="321">
        <v>376</v>
      </c>
      <c r="J55" s="325">
        <v>468</v>
      </c>
    </row>
    <row r="56" spans="1:10" s="145" customFormat="1" ht="10.5" customHeight="1" x14ac:dyDescent="0.15">
      <c r="A56" s="260" t="s">
        <v>838</v>
      </c>
      <c r="B56" s="328">
        <v>488</v>
      </c>
      <c r="C56" s="323">
        <v>820</v>
      </c>
      <c r="D56" s="328">
        <v>372</v>
      </c>
      <c r="E56" s="328">
        <v>448</v>
      </c>
      <c r="F56" s="88" t="s">
        <v>839</v>
      </c>
      <c r="G56" s="321">
        <v>72</v>
      </c>
      <c r="H56" s="320">
        <v>114</v>
      </c>
      <c r="I56" s="321">
        <v>61</v>
      </c>
      <c r="J56" s="321">
        <v>53</v>
      </c>
    </row>
    <row r="57" spans="1:10" s="145" customFormat="1" ht="10.5" customHeight="1" x14ac:dyDescent="0.15">
      <c r="A57" s="260" t="s">
        <v>840</v>
      </c>
      <c r="B57" s="328">
        <v>393</v>
      </c>
      <c r="C57" s="323">
        <v>708</v>
      </c>
      <c r="D57" s="328">
        <v>308</v>
      </c>
      <c r="E57" s="328">
        <v>400</v>
      </c>
      <c r="F57" s="88" t="s">
        <v>841</v>
      </c>
      <c r="G57" s="321">
        <v>243</v>
      </c>
      <c r="H57" s="320">
        <v>420</v>
      </c>
      <c r="I57" s="321">
        <v>197</v>
      </c>
      <c r="J57" s="321">
        <v>223</v>
      </c>
    </row>
    <row r="58" spans="1:10" s="145" customFormat="1" ht="10.5" customHeight="1" x14ac:dyDescent="0.15">
      <c r="A58" s="260" t="s">
        <v>842</v>
      </c>
      <c r="B58" s="328">
        <v>695</v>
      </c>
      <c r="C58" s="323">
        <v>1222</v>
      </c>
      <c r="D58" s="328">
        <v>542</v>
      </c>
      <c r="E58" s="328">
        <v>680</v>
      </c>
      <c r="F58" s="88" t="s">
        <v>843</v>
      </c>
      <c r="G58" s="321">
        <v>330</v>
      </c>
      <c r="H58" s="320">
        <v>546</v>
      </c>
      <c r="I58" s="321">
        <v>237</v>
      </c>
      <c r="J58" s="321">
        <v>309</v>
      </c>
    </row>
    <row r="59" spans="1:10" s="145" customFormat="1" ht="10.5" customHeight="1" x14ac:dyDescent="0.15">
      <c r="A59" s="260" t="s">
        <v>844</v>
      </c>
      <c r="B59" s="328">
        <v>343</v>
      </c>
      <c r="C59" s="323">
        <v>686</v>
      </c>
      <c r="D59" s="328">
        <v>294</v>
      </c>
      <c r="E59" s="328">
        <v>392</v>
      </c>
      <c r="F59" s="88" t="s">
        <v>845</v>
      </c>
      <c r="G59" s="321">
        <v>240</v>
      </c>
      <c r="H59" s="320">
        <v>411</v>
      </c>
      <c r="I59" s="321">
        <v>208</v>
      </c>
      <c r="J59" s="321">
        <v>203</v>
      </c>
    </row>
    <row r="60" spans="1:10" s="145" customFormat="1" ht="10.5" customHeight="1" x14ac:dyDescent="0.15">
      <c r="A60" s="260" t="s">
        <v>846</v>
      </c>
      <c r="B60" s="328">
        <v>575</v>
      </c>
      <c r="C60" s="323">
        <v>1177</v>
      </c>
      <c r="D60" s="328">
        <v>523</v>
      </c>
      <c r="E60" s="328">
        <v>654</v>
      </c>
      <c r="F60" s="88" t="s">
        <v>847</v>
      </c>
      <c r="G60" s="324">
        <v>430</v>
      </c>
      <c r="H60" s="320">
        <v>774</v>
      </c>
      <c r="I60" s="321">
        <v>368</v>
      </c>
      <c r="J60" s="321">
        <v>406</v>
      </c>
    </row>
    <row r="61" spans="1:10" s="145" customFormat="1" ht="10.5" customHeight="1" x14ac:dyDescent="0.15">
      <c r="A61" s="260" t="s">
        <v>848</v>
      </c>
      <c r="B61" s="328">
        <v>416</v>
      </c>
      <c r="C61" s="323">
        <v>978</v>
      </c>
      <c r="D61" s="328">
        <v>455</v>
      </c>
      <c r="E61" s="328">
        <v>523</v>
      </c>
      <c r="F61" s="88" t="s">
        <v>849</v>
      </c>
      <c r="G61" s="321">
        <v>654</v>
      </c>
      <c r="H61" s="320">
        <v>1067</v>
      </c>
      <c r="I61" s="321">
        <v>568</v>
      </c>
      <c r="J61" s="325">
        <v>499</v>
      </c>
    </row>
    <row r="62" spans="1:10" s="145" customFormat="1" ht="10.5" customHeight="1" x14ac:dyDescent="0.15">
      <c r="A62" s="260" t="s">
        <v>850</v>
      </c>
      <c r="B62" s="328">
        <v>407</v>
      </c>
      <c r="C62" s="323">
        <v>609</v>
      </c>
      <c r="D62" s="328">
        <v>250</v>
      </c>
      <c r="E62" s="328">
        <v>359</v>
      </c>
      <c r="F62" s="88" t="s">
        <v>851</v>
      </c>
      <c r="G62" s="321">
        <v>112</v>
      </c>
      <c r="H62" s="320">
        <v>198</v>
      </c>
      <c r="I62" s="321">
        <v>88</v>
      </c>
      <c r="J62" s="321">
        <v>110</v>
      </c>
    </row>
    <row r="63" spans="1:10" s="145" customFormat="1" ht="10.5" customHeight="1" x14ac:dyDescent="0.15">
      <c r="A63" s="260" t="s">
        <v>28</v>
      </c>
      <c r="B63" s="322">
        <v>273</v>
      </c>
      <c r="C63" s="323">
        <v>467</v>
      </c>
      <c r="D63" s="322">
        <v>214</v>
      </c>
      <c r="E63" s="328">
        <v>253</v>
      </c>
      <c r="F63" s="88" t="s">
        <v>852</v>
      </c>
      <c r="G63" s="321">
        <v>101</v>
      </c>
      <c r="H63" s="320">
        <v>176</v>
      </c>
      <c r="I63" s="321">
        <v>80</v>
      </c>
      <c r="J63" s="321">
        <v>96</v>
      </c>
    </row>
    <row r="64" spans="1:10" s="145" customFormat="1" ht="10.5" customHeight="1" x14ac:dyDescent="0.15">
      <c r="A64" s="260" t="s">
        <v>30</v>
      </c>
      <c r="B64" s="322">
        <v>546</v>
      </c>
      <c r="C64" s="323">
        <v>815</v>
      </c>
      <c r="D64" s="322">
        <v>374</v>
      </c>
      <c r="E64" s="322">
        <v>441</v>
      </c>
      <c r="F64" s="88" t="s">
        <v>853</v>
      </c>
      <c r="G64" s="321">
        <v>222</v>
      </c>
      <c r="H64" s="320">
        <v>448</v>
      </c>
      <c r="I64" s="321">
        <v>195</v>
      </c>
      <c r="J64" s="321">
        <v>253</v>
      </c>
    </row>
    <row r="65" spans="1:10" s="145" customFormat="1" ht="10.5" customHeight="1" x14ac:dyDescent="0.15">
      <c r="A65" s="260" t="s">
        <v>32</v>
      </c>
      <c r="B65" s="322">
        <v>460</v>
      </c>
      <c r="C65" s="323">
        <v>815</v>
      </c>
      <c r="D65" s="322">
        <v>380</v>
      </c>
      <c r="E65" s="322">
        <v>435</v>
      </c>
      <c r="F65" s="88" t="s">
        <v>854</v>
      </c>
      <c r="G65" s="321">
        <v>200</v>
      </c>
      <c r="H65" s="320">
        <v>369</v>
      </c>
      <c r="I65" s="321">
        <v>146</v>
      </c>
      <c r="J65" s="321">
        <v>223</v>
      </c>
    </row>
    <row r="66" spans="1:10" s="145" customFormat="1" ht="10.5" customHeight="1" x14ac:dyDescent="0.15">
      <c r="A66" s="260" t="s">
        <v>855</v>
      </c>
      <c r="B66" s="322">
        <v>537</v>
      </c>
      <c r="C66" s="323">
        <v>1053</v>
      </c>
      <c r="D66" s="322">
        <v>495</v>
      </c>
      <c r="E66" s="322">
        <v>558</v>
      </c>
      <c r="F66" s="88" t="s">
        <v>856</v>
      </c>
      <c r="G66" s="324">
        <v>185</v>
      </c>
      <c r="H66" s="320">
        <v>343</v>
      </c>
      <c r="I66" s="321">
        <v>159</v>
      </c>
      <c r="J66" s="321">
        <v>184</v>
      </c>
    </row>
    <row r="67" spans="1:10" s="145" customFormat="1" ht="10.5" customHeight="1" x14ac:dyDescent="0.15">
      <c r="A67" s="311" t="s">
        <v>33</v>
      </c>
      <c r="B67" s="329">
        <v>434</v>
      </c>
      <c r="C67" s="323">
        <v>797</v>
      </c>
      <c r="D67" s="322">
        <v>361</v>
      </c>
      <c r="E67" s="322">
        <v>436</v>
      </c>
      <c r="F67" s="88" t="s">
        <v>857</v>
      </c>
      <c r="G67" s="321">
        <v>669</v>
      </c>
      <c r="H67" s="320">
        <v>1424</v>
      </c>
      <c r="I67" s="321">
        <v>638</v>
      </c>
      <c r="J67" s="325">
        <v>786</v>
      </c>
    </row>
    <row r="68" spans="1:10" s="145" customFormat="1" ht="10.5" customHeight="1" x14ac:dyDescent="0.15">
      <c r="A68" s="311" t="s">
        <v>858</v>
      </c>
      <c r="B68" s="329">
        <v>332</v>
      </c>
      <c r="C68" s="323">
        <v>650</v>
      </c>
      <c r="D68" s="322">
        <v>298</v>
      </c>
      <c r="E68" s="322">
        <v>352</v>
      </c>
      <c r="F68" s="88" t="s">
        <v>859</v>
      </c>
      <c r="G68" s="321">
        <v>944</v>
      </c>
      <c r="H68" s="320">
        <v>1942</v>
      </c>
      <c r="I68" s="321">
        <v>854</v>
      </c>
      <c r="J68" s="321">
        <v>1088</v>
      </c>
    </row>
    <row r="69" spans="1:10" s="145" customFormat="1" ht="10.5" customHeight="1" x14ac:dyDescent="0.15">
      <c r="A69" s="311" t="s">
        <v>860</v>
      </c>
      <c r="B69" s="329">
        <v>513</v>
      </c>
      <c r="C69" s="323">
        <v>885</v>
      </c>
      <c r="D69" s="322">
        <v>375</v>
      </c>
      <c r="E69" s="322">
        <v>510</v>
      </c>
      <c r="F69" s="88" t="s">
        <v>861</v>
      </c>
      <c r="G69" s="321">
        <v>505</v>
      </c>
      <c r="H69" s="320">
        <v>1317</v>
      </c>
      <c r="I69" s="321">
        <v>611</v>
      </c>
      <c r="J69" s="321">
        <v>706</v>
      </c>
    </row>
    <row r="70" spans="1:10" s="145" customFormat="1" ht="10.5" customHeight="1" x14ac:dyDescent="0.15">
      <c r="A70" s="311" t="s">
        <v>862</v>
      </c>
      <c r="B70" s="329">
        <v>115</v>
      </c>
      <c r="C70" s="323">
        <v>178</v>
      </c>
      <c r="D70" s="322">
        <v>83</v>
      </c>
      <c r="E70" s="322">
        <v>95</v>
      </c>
      <c r="F70" s="88" t="s">
        <v>863</v>
      </c>
      <c r="G70" s="321">
        <v>1013</v>
      </c>
      <c r="H70" s="320">
        <v>2489</v>
      </c>
      <c r="I70" s="321">
        <v>1126</v>
      </c>
      <c r="J70" s="321">
        <v>1363</v>
      </c>
    </row>
    <row r="71" spans="1:10" s="145" customFormat="1" ht="10.5" customHeight="1" x14ac:dyDescent="0.15">
      <c r="A71" s="311" t="s">
        <v>864</v>
      </c>
      <c r="B71" s="329">
        <v>237</v>
      </c>
      <c r="C71" s="323">
        <v>441</v>
      </c>
      <c r="D71" s="322">
        <v>200</v>
      </c>
      <c r="E71" s="322">
        <v>241</v>
      </c>
      <c r="F71" s="88" t="s">
        <v>865</v>
      </c>
      <c r="G71" s="321">
        <v>322</v>
      </c>
      <c r="H71" s="320">
        <v>1004</v>
      </c>
      <c r="I71" s="321">
        <v>519</v>
      </c>
      <c r="J71" s="321">
        <v>485</v>
      </c>
    </row>
    <row r="72" spans="1:10" s="145" customFormat="1" ht="10.5" customHeight="1" x14ac:dyDescent="0.15">
      <c r="A72" s="311" t="s">
        <v>866</v>
      </c>
      <c r="B72" s="329">
        <v>551</v>
      </c>
      <c r="C72" s="323">
        <v>945</v>
      </c>
      <c r="D72" s="322">
        <v>401</v>
      </c>
      <c r="E72" s="322">
        <v>544</v>
      </c>
      <c r="F72" s="88" t="s">
        <v>867</v>
      </c>
      <c r="G72" s="324">
        <v>112</v>
      </c>
      <c r="H72" s="320">
        <v>157</v>
      </c>
      <c r="I72" s="321">
        <v>76</v>
      </c>
      <c r="J72" s="321">
        <v>81</v>
      </c>
    </row>
    <row r="73" spans="1:10" s="145" customFormat="1" ht="10.5" customHeight="1" x14ac:dyDescent="0.15">
      <c r="A73" s="311" t="s">
        <v>868</v>
      </c>
      <c r="B73" s="329">
        <v>384</v>
      </c>
      <c r="C73" s="323">
        <v>747</v>
      </c>
      <c r="D73" s="322">
        <v>334</v>
      </c>
      <c r="E73" s="322">
        <v>413</v>
      </c>
      <c r="F73" s="88" t="s">
        <v>869</v>
      </c>
      <c r="G73" s="321">
        <v>108</v>
      </c>
      <c r="H73" s="320">
        <v>162</v>
      </c>
      <c r="I73" s="321">
        <v>72</v>
      </c>
      <c r="J73" s="325">
        <v>90</v>
      </c>
    </row>
    <row r="74" spans="1:10" s="145" customFormat="1" ht="10.5" customHeight="1" x14ac:dyDescent="0.15">
      <c r="A74" s="311" t="s">
        <v>870</v>
      </c>
      <c r="B74" s="329">
        <v>305</v>
      </c>
      <c r="C74" s="323">
        <v>620</v>
      </c>
      <c r="D74" s="322">
        <v>287</v>
      </c>
      <c r="E74" s="322">
        <v>333</v>
      </c>
      <c r="F74" s="88" t="s">
        <v>871</v>
      </c>
      <c r="G74" s="321">
        <v>485</v>
      </c>
      <c r="H74" s="320">
        <v>734</v>
      </c>
      <c r="I74" s="321">
        <v>334</v>
      </c>
      <c r="J74" s="321">
        <v>400</v>
      </c>
    </row>
    <row r="75" spans="1:10" s="145" customFormat="1" ht="10.5" customHeight="1" x14ac:dyDescent="0.15">
      <c r="A75" s="311" t="s">
        <v>872</v>
      </c>
      <c r="B75" s="329">
        <v>350</v>
      </c>
      <c r="C75" s="323">
        <v>632</v>
      </c>
      <c r="D75" s="322">
        <v>294</v>
      </c>
      <c r="E75" s="322">
        <v>338</v>
      </c>
      <c r="F75" s="88" t="s">
        <v>873</v>
      </c>
      <c r="G75" s="321">
        <v>350</v>
      </c>
      <c r="H75" s="320">
        <v>582</v>
      </c>
      <c r="I75" s="321">
        <v>265</v>
      </c>
      <c r="J75" s="321">
        <v>317</v>
      </c>
    </row>
    <row r="76" spans="1:10" s="145" customFormat="1" ht="10.5" customHeight="1" x14ac:dyDescent="0.15">
      <c r="A76" s="311" t="s">
        <v>874</v>
      </c>
      <c r="B76" s="329">
        <v>126</v>
      </c>
      <c r="C76" s="323">
        <v>209</v>
      </c>
      <c r="D76" s="322">
        <v>91</v>
      </c>
      <c r="E76" s="322">
        <v>118</v>
      </c>
      <c r="F76" s="88" t="s">
        <v>82</v>
      </c>
      <c r="G76" s="321">
        <v>336</v>
      </c>
      <c r="H76" s="320">
        <v>509</v>
      </c>
      <c r="I76" s="321">
        <v>234</v>
      </c>
      <c r="J76" s="321">
        <v>275</v>
      </c>
    </row>
    <row r="77" spans="1:10" s="145" customFormat="1" ht="10.5" customHeight="1" x14ac:dyDescent="0.15">
      <c r="A77" s="311" t="s">
        <v>875</v>
      </c>
      <c r="B77" s="329">
        <v>183</v>
      </c>
      <c r="C77" s="323">
        <v>316</v>
      </c>
      <c r="D77" s="322">
        <v>141</v>
      </c>
      <c r="E77" s="322">
        <v>175</v>
      </c>
      <c r="F77" s="88" t="s">
        <v>507</v>
      </c>
      <c r="G77" s="321">
        <v>532</v>
      </c>
      <c r="H77" s="320">
        <v>942</v>
      </c>
      <c r="I77" s="321">
        <v>417</v>
      </c>
      <c r="J77" s="321">
        <v>525</v>
      </c>
    </row>
    <row r="78" spans="1:10" s="145" customFormat="1" ht="10.5" customHeight="1" x14ac:dyDescent="0.15">
      <c r="A78" s="311" t="s">
        <v>876</v>
      </c>
      <c r="B78" s="329">
        <v>252</v>
      </c>
      <c r="C78" s="323">
        <v>514</v>
      </c>
      <c r="D78" s="322">
        <v>224</v>
      </c>
      <c r="E78" s="322">
        <v>290</v>
      </c>
      <c r="F78" s="88" t="s">
        <v>877</v>
      </c>
      <c r="G78" s="324">
        <v>230</v>
      </c>
      <c r="H78" s="320">
        <v>363</v>
      </c>
      <c r="I78" s="321">
        <v>162</v>
      </c>
      <c r="J78" s="321">
        <v>201</v>
      </c>
    </row>
    <row r="79" spans="1:10" s="145" customFormat="1" ht="10.5" customHeight="1" thickBot="1" x14ac:dyDescent="0.2">
      <c r="A79" s="314" t="s">
        <v>878</v>
      </c>
      <c r="B79" s="382">
        <v>180</v>
      </c>
      <c r="C79" s="383">
        <v>252</v>
      </c>
      <c r="D79" s="384">
        <v>111</v>
      </c>
      <c r="E79" s="384">
        <v>141</v>
      </c>
      <c r="F79" s="385" t="s">
        <v>879</v>
      </c>
      <c r="G79" s="386">
        <v>412</v>
      </c>
      <c r="H79" s="387">
        <v>707</v>
      </c>
      <c r="I79" s="386">
        <v>318</v>
      </c>
      <c r="J79" s="386">
        <v>389</v>
      </c>
    </row>
    <row r="80" spans="1:10" s="145" customFormat="1" ht="12" customHeight="1" x14ac:dyDescent="0.15">
      <c r="A80" s="417" t="s">
        <v>738</v>
      </c>
      <c r="B80" s="399"/>
      <c r="C80" s="399"/>
      <c r="D80" s="400"/>
      <c r="E80" s="400"/>
      <c r="F80" s="400"/>
      <c r="G80" s="401"/>
      <c r="H80" s="401"/>
      <c r="I80" s="401"/>
      <c r="J80" s="401"/>
    </row>
    <row r="81" spans="1:10" s="145" customFormat="1" ht="12" customHeight="1" x14ac:dyDescent="0.15">
      <c r="A81" s="330"/>
      <c r="B81" s="331"/>
      <c r="C81" s="331"/>
      <c r="D81" s="332"/>
      <c r="E81" s="332"/>
      <c r="F81" s="332"/>
      <c r="G81" s="333"/>
      <c r="H81" s="333"/>
      <c r="I81" s="333"/>
      <c r="J81" s="333"/>
    </row>
    <row r="82" spans="1:10" s="145" customFormat="1" ht="17.25" customHeight="1" x14ac:dyDescent="0.15">
      <c r="A82" s="561" t="s">
        <v>1140</v>
      </c>
      <c r="B82" s="561"/>
      <c r="C82" s="561"/>
      <c r="D82" s="561"/>
      <c r="E82" s="561"/>
      <c r="F82" s="561"/>
      <c r="G82" s="561"/>
      <c r="H82" s="561"/>
      <c r="I82" s="561"/>
      <c r="J82" s="561"/>
    </row>
    <row r="83" spans="1:10" s="145" customFormat="1" ht="10.5" customHeight="1" x14ac:dyDescent="0.15">
      <c r="A83" s="330"/>
      <c r="B83" s="331"/>
      <c r="C83" s="331"/>
      <c r="D83" s="332"/>
      <c r="E83" s="332"/>
      <c r="F83" s="332"/>
      <c r="G83" s="333"/>
      <c r="H83" s="333"/>
      <c r="I83" s="333"/>
      <c r="J83" s="333"/>
    </row>
    <row r="84" spans="1:10" s="145" customFormat="1" ht="10.5" customHeight="1" thickBot="1" x14ac:dyDescent="0.2">
      <c r="A84" s="388"/>
      <c r="B84" s="396"/>
      <c r="C84" s="396"/>
      <c r="D84" s="402"/>
      <c r="E84" s="402"/>
      <c r="F84" s="402"/>
      <c r="G84" s="403"/>
      <c r="H84" s="403"/>
      <c r="I84" s="403"/>
      <c r="J84" s="403"/>
    </row>
    <row r="85" spans="1:10" ht="10.5" customHeight="1" x14ac:dyDescent="0.15">
      <c r="A85" s="557" t="s">
        <v>1164</v>
      </c>
      <c r="B85" s="559" t="s">
        <v>751</v>
      </c>
      <c r="C85" s="555" t="s">
        <v>1165</v>
      </c>
      <c r="D85" s="556"/>
      <c r="E85" s="558"/>
      <c r="F85" s="559" t="s">
        <v>1164</v>
      </c>
      <c r="G85" s="559" t="s">
        <v>751</v>
      </c>
      <c r="H85" s="555" t="s">
        <v>1165</v>
      </c>
      <c r="I85" s="556"/>
      <c r="J85" s="556"/>
    </row>
    <row r="86" spans="1:10" ht="10.5" customHeight="1" x14ac:dyDescent="0.15">
      <c r="A86" s="558"/>
      <c r="B86" s="560"/>
      <c r="C86" s="316" t="s">
        <v>2</v>
      </c>
      <c r="D86" s="316" t="s">
        <v>120</v>
      </c>
      <c r="E86" s="316" t="s">
        <v>121</v>
      </c>
      <c r="F86" s="560"/>
      <c r="G86" s="560"/>
      <c r="H86" s="316" t="s">
        <v>2</v>
      </c>
      <c r="I86" s="316" t="s">
        <v>120</v>
      </c>
      <c r="J86" s="317" t="s">
        <v>121</v>
      </c>
    </row>
    <row r="87" spans="1:10" ht="10.5" customHeight="1" x14ac:dyDescent="0.15">
      <c r="A87" s="10" t="s">
        <v>880</v>
      </c>
      <c r="B87" s="420">
        <v>309</v>
      </c>
      <c r="C87" s="421">
        <v>504</v>
      </c>
      <c r="D87" s="421">
        <v>205</v>
      </c>
      <c r="E87" s="422">
        <v>299</v>
      </c>
      <c r="F87" s="311" t="s">
        <v>881</v>
      </c>
      <c r="G87" s="334">
        <v>666</v>
      </c>
      <c r="H87" s="335">
        <v>1058</v>
      </c>
      <c r="I87" s="326">
        <v>471</v>
      </c>
      <c r="J87" s="326">
        <v>587</v>
      </c>
    </row>
    <row r="88" spans="1:10" ht="10.5" customHeight="1" x14ac:dyDescent="0.15">
      <c r="A88" s="260" t="s">
        <v>882</v>
      </c>
      <c r="B88" s="328">
        <v>362</v>
      </c>
      <c r="C88" s="330">
        <v>652</v>
      </c>
      <c r="D88" s="328">
        <v>274</v>
      </c>
      <c r="E88" s="328">
        <v>378</v>
      </c>
      <c r="F88" s="310" t="s">
        <v>883</v>
      </c>
      <c r="G88" s="334">
        <v>574</v>
      </c>
      <c r="H88" s="335">
        <v>923</v>
      </c>
      <c r="I88" s="326">
        <v>410</v>
      </c>
      <c r="J88" s="326">
        <v>513</v>
      </c>
    </row>
    <row r="89" spans="1:10" ht="10.5" customHeight="1" x14ac:dyDescent="0.15">
      <c r="A89" s="260" t="s">
        <v>884</v>
      </c>
      <c r="B89" s="328">
        <v>434</v>
      </c>
      <c r="C89" s="330">
        <v>726</v>
      </c>
      <c r="D89" s="328">
        <v>319</v>
      </c>
      <c r="E89" s="328">
        <v>407</v>
      </c>
      <c r="F89" s="310" t="s">
        <v>885</v>
      </c>
      <c r="G89" s="334">
        <v>562</v>
      </c>
      <c r="H89" s="335">
        <v>1210</v>
      </c>
      <c r="I89" s="328">
        <v>545</v>
      </c>
      <c r="J89" s="328">
        <v>665</v>
      </c>
    </row>
    <row r="90" spans="1:10" ht="10.5" customHeight="1" x14ac:dyDescent="0.15">
      <c r="A90" s="260" t="s">
        <v>886</v>
      </c>
      <c r="B90" s="328">
        <v>455</v>
      </c>
      <c r="C90" s="330">
        <v>657</v>
      </c>
      <c r="D90" s="328">
        <v>269</v>
      </c>
      <c r="E90" s="328">
        <v>388</v>
      </c>
      <c r="F90" s="310" t="s">
        <v>887</v>
      </c>
      <c r="G90" s="334">
        <v>534</v>
      </c>
      <c r="H90" s="335">
        <v>818</v>
      </c>
      <c r="I90" s="326">
        <v>358</v>
      </c>
      <c r="J90" s="326">
        <v>460</v>
      </c>
    </row>
    <row r="91" spans="1:10" ht="10.5" customHeight="1" x14ac:dyDescent="0.15">
      <c r="A91" s="260" t="s">
        <v>888</v>
      </c>
      <c r="B91" s="331">
        <v>264</v>
      </c>
      <c r="C91" s="330">
        <v>420</v>
      </c>
      <c r="D91" s="328">
        <v>190</v>
      </c>
      <c r="E91" s="328">
        <v>230</v>
      </c>
      <c r="F91" s="88" t="s">
        <v>889</v>
      </c>
      <c r="G91" s="328">
        <v>865</v>
      </c>
      <c r="H91" s="335">
        <v>1769</v>
      </c>
      <c r="I91" s="326">
        <v>826</v>
      </c>
      <c r="J91" s="326">
        <v>943</v>
      </c>
    </row>
    <row r="92" spans="1:10" ht="10.5" customHeight="1" x14ac:dyDescent="0.15">
      <c r="A92" s="260" t="s">
        <v>890</v>
      </c>
      <c r="B92" s="328">
        <v>212</v>
      </c>
      <c r="C92" s="330">
        <v>338</v>
      </c>
      <c r="D92" s="328">
        <v>120</v>
      </c>
      <c r="E92" s="328">
        <v>218</v>
      </c>
      <c r="F92" s="88" t="s">
        <v>891</v>
      </c>
      <c r="G92" s="328">
        <v>870</v>
      </c>
      <c r="H92" s="335">
        <v>1648</v>
      </c>
      <c r="I92" s="326">
        <v>758</v>
      </c>
      <c r="J92" s="326">
        <v>890</v>
      </c>
    </row>
    <row r="93" spans="1:10" ht="10.5" customHeight="1" x14ac:dyDescent="0.15">
      <c r="A93" s="260" t="s">
        <v>892</v>
      </c>
      <c r="B93" s="328">
        <v>99</v>
      </c>
      <c r="C93" s="330">
        <v>164</v>
      </c>
      <c r="D93" s="328">
        <v>60</v>
      </c>
      <c r="E93" s="328">
        <v>104</v>
      </c>
      <c r="F93" s="88" t="s">
        <v>111</v>
      </c>
      <c r="G93" s="328">
        <v>555</v>
      </c>
      <c r="H93" s="335">
        <v>803</v>
      </c>
      <c r="I93" s="326">
        <v>372</v>
      </c>
      <c r="J93" s="326">
        <v>431</v>
      </c>
    </row>
    <row r="94" spans="1:10" ht="10.5" customHeight="1" x14ac:dyDescent="0.15">
      <c r="A94" s="260" t="s">
        <v>893</v>
      </c>
      <c r="B94" s="328">
        <v>2</v>
      </c>
      <c r="C94" s="330">
        <v>3</v>
      </c>
      <c r="D94" s="328">
        <v>1</v>
      </c>
      <c r="E94" s="328">
        <v>2</v>
      </c>
      <c r="F94" s="88" t="s">
        <v>112</v>
      </c>
      <c r="G94" s="132">
        <v>469</v>
      </c>
      <c r="H94" s="335">
        <v>800</v>
      </c>
      <c r="I94" s="326">
        <v>370</v>
      </c>
      <c r="J94" s="326">
        <v>430</v>
      </c>
    </row>
    <row r="95" spans="1:10" ht="10.5" customHeight="1" x14ac:dyDescent="0.15">
      <c r="A95" s="260" t="s">
        <v>894</v>
      </c>
      <c r="B95" s="328">
        <v>272</v>
      </c>
      <c r="C95" s="330">
        <v>487</v>
      </c>
      <c r="D95" s="328">
        <v>207</v>
      </c>
      <c r="E95" s="328">
        <v>280</v>
      </c>
      <c r="F95" s="88" t="s">
        <v>113</v>
      </c>
      <c r="G95" s="328">
        <v>270</v>
      </c>
      <c r="H95" s="335">
        <v>482</v>
      </c>
      <c r="I95" s="326">
        <v>243</v>
      </c>
      <c r="J95" s="326">
        <v>239</v>
      </c>
    </row>
    <row r="96" spans="1:10" ht="10.5" customHeight="1" x14ac:dyDescent="0.15">
      <c r="A96" s="260" t="s">
        <v>895</v>
      </c>
      <c r="B96" s="328">
        <v>868</v>
      </c>
      <c r="C96" s="330">
        <v>1656</v>
      </c>
      <c r="D96" s="328">
        <v>686</v>
      </c>
      <c r="E96" s="328">
        <v>970</v>
      </c>
      <c r="F96" s="88" t="s">
        <v>896</v>
      </c>
      <c r="G96" s="197">
        <v>196</v>
      </c>
      <c r="H96" s="335">
        <v>335</v>
      </c>
      <c r="I96" s="326">
        <v>142</v>
      </c>
      <c r="J96" s="326">
        <v>193</v>
      </c>
    </row>
    <row r="97" spans="1:10" ht="10.5" customHeight="1" x14ac:dyDescent="0.15">
      <c r="A97" s="260" t="s">
        <v>897</v>
      </c>
      <c r="B97" s="328">
        <v>234</v>
      </c>
      <c r="C97" s="330">
        <v>384</v>
      </c>
      <c r="D97" s="328">
        <v>170</v>
      </c>
      <c r="E97" s="328">
        <v>214</v>
      </c>
      <c r="F97" s="88" t="s">
        <v>898</v>
      </c>
      <c r="G97" s="197">
        <v>252</v>
      </c>
      <c r="H97" s="335">
        <v>470</v>
      </c>
      <c r="I97" s="326">
        <v>227</v>
      </c>
      <c r="J97" s="326">
        <v>243</v>
      </c>
    </row>
    <row r="98" spans="1:10" ht="10.5" customHeight="1" x14ac:dyDescent="0.15">
      <c r="A98" s="260" t="s">
        <v>899</v>
      </c>
      <c r="B98" s="328">
        <v>147</v>
      </c>
      <c r="C98" s="330">
        <v>195</v>
      </c>
      <c r="D98" s="328">
        <v>83</v>
      </c>
      <c r="E98" s="328">
        <v>112</v>
      </c>
      <c r="F98" s="310" t="s">
        <v>900</v>
      </c>
      <c r="G98" s="336">
        <v>642</v>
      </c>
      <c r="H98" s="335">
        <v>1217</v>
      </c>
      <c r="I98" s="326">
        <v>592</v>
      </c>
      <c r="J98" s="326">
        <v>625</v>
      </c>
    </row>
    <row r="99" spans="1:10" ht="10.5" customHeight="1" x14ac:dyDescent="0.15">
      <c r="A99" s="260" t="s">
        <v>901</v>
      </c>
      <c r="B99" s="328">
        <v>184</v>
      </c>
      <c r="C99" s="330">
        <v>336</v>
      </c>
      <c r="D99" s="328">
        <v>151</v>
      </c>
      <c r="E99" s="132">
        <v>185</v>
      </c>
      <c r="F99" s="310" t="s">
        <v>902</v>
      </c>
      <c r="G99" s="196">
        <v>489</v>
      </c>
      <c r="H99" s="335">
        <v>1020</v>
      </c>
      <c r="I99" s="132">
        <v>478</v>
      </c>
      <c r="J99" s="326">
        <v>542</v>
      </c>
    </row>
    <row r="100" spans="1:10" ht="10.5" customHeight="1" x14ac:dyDescent="0.15">
      <c r="A100" s="260" t="s">
        <v>903</v>
      </c>
      <c r="B100" s="328">
        <v>145</v>
      </c>
      <c r="C100" s="330">
        <v>240</v>
      </c>
      <c r="D100" s="132">
        <v>113</v>
      </c>
      <c r="E100" s="132">
        <v>127</v>
      </c>
      <c r="F100" s="310" t="s">
        <v>904</v>
      </c>
      <c r="G100" s="334">
        <v>1043</v>
      </c>
      <c r="H100" s="335">
        <v>2168</v>
      </c>
      <c r="I100" s="326">
        <v>1043</v>
      </c>
      <c r="J100" s="326">
        <v>1125</v>
      </c>
    </row>
    <row r="101" spans="1:10" ht="10.5" customHeight="1" x14ac:dyDescent="0.15">
      <c r="A101" s="260" t="s">
        <v>905</v>
      </c>
      <c r="B101" s="328">
        <v>357</v>
      </c>
      <c r="C101" s="330">
        <v>624</v>
      </c>
      <c r="D101" s="328">
        <v>272</v>
      </c>
      <c r="E101" s="328">
        <v>352</v>
      </c>
      <c r="F101" s="310" t="s">
        <v>906</v>
      </c>
      <c r="G101" s="334">
        <v>748</v>
      </c>
      <c r="H101" s="335">
        <v>1447</v>
      </c>
      <c r="I101" s="326">
        <v>693</v>
      </c>
      <c r="J101" s="326">
        <v>754</v>
      </c>
    </row>
    <row r="102" spans="1:10" ht="10.5" customHeight="1" x14ac:dyDescent="0.15">
      <c r="A102" s="260" t="s">
        <v>907</v>
      </c>
      <c r="B102" s="328">
        <v>156</v>
      </c>
      <c r="C102" s="330">
        <v>281</v>
      </c>
      <c r="D102" s="328">
        <v>127</v>
      </c>
      <c r="E102" s="328">
        <v>154</v>
      </c>
      <c r="F102" s="310" t="s">
        <v>908</v>
      </c>
      <c r="G102" s="334">
        <v>1107</v>
      </c>
      <c r="H102" s="335">
        <v>2194</v>
      </c>
      <c r="I102" s="326">
        <v>1016</v>
      </c>
      <c r="J102" s="326">
        <v>1178</v>
      </c>
    </row>
    <row r="103" spans="1:10" ht="10.5" customHeight="1" x14ac:dyDescent="0.15">
      <c r="A103" s="260" t="s">
        <v>909</v>
      </c>
      <c r="B103" s="328">
        <v>470</v>
      </c>
      <c r="C103" s="330">
        <v>883</v>
      </c>
      <c r="D103" s="328">
        <v>388</v>
      </c>
      <c r="E103" s="328">
        <v>495</v>
      </c>
      <c r="F103" s="310" t="s">
        <v>910</v>
      </c>
      <c r="G103" s="334">
        <v>811</v>
      </c>
      <c r="H103" s="335">
        <v>1566</v>
      </c>
      <c r="I103" s="326">
        <v>746</v>
      </c>
      <c r="J103" s="197">
        <v>820</v>
      </c>
    </row>
    <row r="104" spans="1:10" ht="10.5" customHeight="1" x14ac:dyDescent="0.15">
      <c r="A104" s="260" t="s">
        <v>911</v>
      </c>
      <c r="B104" s="328">
        <v>489</v>
      </c>
      <c r="C104" s="330">
        <v>838</v>
      </c>
      <c r="D104" s="328">
        <v>394</v>
      </c>
      <c r="E104" s="328">
        <v>444</v>
      </c>
      <c r="F104" s="310" t="s">
        <v>912</v>
      </c>
      <c r="G104" s="334">
        <v>1000</v>
      </c>
      <c r="H104" s="335">
        <v>2102</v>
      </c>
      <c r="I104" s="326">
        <v>878</v>
      </c>
      <c r="J104" s="326">
        <v>1224</v>
      </c>
    </row>
    <row r="105" spans="1:10" ht="10.5" customHeight="1" x14ac:dyDescent="0.15">
      <c r="A105" s="260" t="s">
        <v>913</v>
      </c>
      <c r="B105" s="328">
        <v>154</v>
      </c>
      <c r="C105" s="330">
        <v>290</v>
      </c>
      <c r="D105" s="328">
        <v>127</v>
      </c>
      <c r="E105" s="328">
        <v>163</v>
      </c>
      <c r="F105" s="310" t="s">
        <v>914</v>
      </c>
      <c r="G105" s="334">
        <v>1224</v>
      </c>
      <c r="H105" s="335">
        <v>2512</v>
      </c>
      <c r="I105" s="326">
        <v>1220</v>
      </c>
      <c r="J105" s="197">
        <v>1292</v>
      </c>
    </row>
    <row r="106" spans="1:10" ht="10.5" customHeight="1" x14ac:dyDescent="0.15">
      <c r="A106" s="260" t="s">
        <v>915</v>
      </c>
      <c r="B106" s="328">
        <v>205</v>
      </c>
      <c r="C106" s="330">
        <v>390</v>
      </c>
      <c r="D106" s="328">
        <v>160</v>
      </c>
      <c r="E106" s="328">
        <v>230</v>
      </c>
      <c r="F106" s="310" t="s">
        <v>916</v>
      </c>
      <c r="G106" s="334">
        <v>1198</v>
      </c>
      <c r="H106" s="335">
        <v>2492</v>
      </c>
      <c r="I106" s="326">
        <v>1168</v>
      </c>
      <c r="J106" s="326">
        <v>1324</v>
      </c>
    </row>
    <row r="107" spans="1:10" ht="10.5" customHeight="1" x14ac:dyDescent="0.15">
      <c r="A107" s="260" t="s">
        <v>917</v>
      </c>
      <c r="B107" s="328">
        <v>231</v>
      </c>
      <c r="C107" s="330">
        <v>435</v>
      </c>
      <c r="D107" s="328">
        <v>204</v>
      </c>
      <c r="E107" s="328">
        <v>231</v>
      </c>
      <c r="F107" s="310" t="s">
        <v>918</v>
      </c>
      <c r="G107" s="334">
        <v>230</v>
      </c>
      <c r="H107" s="335">
        <v>403</v>
      </c>
      <c r="I107" s="326">
        <v>227</v>
      </c>
      <c r="J107" s="197">
        <v>176</v>
      </c>
    </row>
    <row r="108" spans="1:10" ht="10.5" customHeight="1" x14ac:dyDescent="0.15">
      <c r="A108" s="260" t="s">
        <v>919</v>
      </c>
      <c r="B108" s="328">
        <v>293</v>
      </c>
      <c r="C108" s="330">
        <v>651</v>
      </c>
      <c r="D108" s="328">
        <v>300</v>
      </c>
      <c r="E108" s="328">
        <v>351</v>
      </c>
      <c r="F108" s="310" t="s">
        <v>920</v>
      </c>
      <c r="G108" s="334">
        <v>815</v>
      </c>
      <c r="H108" s="335">
        <v>1600</v>
      </c>
      <c r="I108" s="326">
        <v>732</v>
      </c>
      <c r="J108" s="326">
        <v>868</v>
      </c>
    </row>
    <row r="109" spans="1:10" ht="10.5" customHeight="1" x14ac:dyDescent="0.15">
      <c r="A109" s="260" t="s">
        <v>921</v>
      </c>
      <c r="B109" s="328">
        <v>362</v>
      </c>
      <c r="C109" s="330">
        <v>719</v>
      </c>
      <c r="D109" s="328">
        <v>334</v>
      </c>
      <c r="E109" s="328">
        <v>385</v>
      </c>
      <c r="F109" s="310" t="s">
        <v>922</v>
      </c>
      <c r="G109" s="334">
        <v>741</v>
      </c>
      <c r="H109" s="335">
        <v>1324</v>
      </c>
      <c r="I109" s="326">
        <v>615</v>
      </c>
      <c r="J109" s="197">
        <v>709</v>
      </c>
    </row>
    <row r="110" spans="1:10" ht="10.5" customHeight="1" x14ac:dyDescent="0.15">
      <c r="A110" s="260" t="s">
        <v>923</v>
      </c>
      <c r="B110" s="328">
        <v>155</v>
      </c>
      <c r="C110" s="330">
        <v>305</v>
      </c>
      <c r="D110" s="328">
        <v>137</v>
      </c>
      <c r="E110" s="328">
        <v>168</v>
      </c>
      <c r="F110" s="310" t="s">
        <v>114</v>
      </c>
      <c r="G110" s="334">
        <v>468</v>
      </c>
      <c r="H110" s="335">
        <v>903</v>
      </c>
      <c r="I110" s="326">
        <v>412</v>
      </c>
      <c r="J110" s="326">
        <v>491</v>
      </c>
    </row>
    <row r="111" spans="1:10" ht="10.5" customHeight="1" x14ac:dyDescent="0.15">
      <c r="A111" s="260" t="s">
        <v>924</v>
      </c>
      <c r="B111" s="328">
        <v>210</v>
      </c>
      <c r="C111" s="330">
        <v>445</v>
      </c>
      <c r="D111" s="328">
        <v>213</v>
      </c>
      <c r="E111" s="328">
        <v>232</v>
      </c>
      <c r="F111" s="310" t="s">
        <v>115</v>
      </c>
      <c r="G111" s="334">
        <v>262</v>
      </c>
      <c r="H111" s="335">
        <v>502</v>
      </c>
      <c r="I111" s="326">
        <v>229</v>
      </c>
      <c r="J111" s="197">
        <v>273</v>
      </c>
    </row>
    <row r="112" spans="1:10" ht="10.5" customHeight="1" x14ac:dyDescent="0.15">
      <c r="A112" s="260" t="s">
        <v>925</v>
      </c>
      <c r="B112" s="328">
        <v>437</v>
      </c>
      <c r="C112" s="330">
        <v>814</v>
      </c>
      <c r="D112" s="328">
        <v>370</v>
      </c>
      <c r="E112" s="328">
        <v>444</v>
      </c>
      <c r="F112" s="88" t="s">
        <v>116</v>
      </c>
      <c r="G112" s="328">
        <v>330</v>
      </c>
      <c r="H112" s="335">
        <v>554</v>
      </c>
      <c r="I112" s="326">
        <v>288</v>
      </c>
      <c r="J112" s="326">
        <v>266</v>
      </c>
    </row>
    <row r="113" spans="1:10" ht="10.5" customHeight="1" x14ac:dyDescent="0.15">
      <c r="A113" s="260" t="s">
        <v>926</v>
      </c>
      <c r="B113" s="328">
        <v>251</v>
      </c>
      <c r="C113" s="330">
        <v>458</v>
      </c>
      <c r="D113" s="328">
        <v>214</v>
      </c>
      <c r="E113" s="328">
        <v>244</v>
      </c>
      <c r="F113" s="88" t="s">
        <v>927</v>
      </c>
      <c r="G113" s="328">
        <v>999</v>
      </c>
      <c r="H113" s="335">
        <v>1660</v>
      </c>
      <c r="I113" s="326">
        <v>794</v>
      </c>
      <c r="J113" s="326">
        <v>866</v>
      </c>
    </row>
    <row r="114" spans="1:10" ht="10.5" customHeight="1" x14ac:dyDescent="0.15">
      <c r="A114" s="260" t="s">
        <v>928</v>
      </c>
      <c r="B114" s="328">
        <v>167</v>
      </c>
      <c r="C114" s="330">
        <v>328</v>
      </c>
      <c r="D114" s="328">
        <v>155</v>
      </c>
      <c r="E114" s="328">
        <v>173</v>
      </c>
      <c r="F114" s="88" t="s">
        <v>929</v>
      </c>
      <c r="G114" s="328">
        <v>823</v>
      </c>
      <c r="H114" s="335">
        <v>1641</v>
      </c>
      <c r="I114" s="326">
        <v>752</v>
      </c>
      <c r="J114" s="326">
        <v>889</v>
      </c>
    </row>
    <row r="115" spans="1:10" ht="10.5" customHeight="1" x14ac:dyDescent="0.15">
      <c r="A115" s="260" t="s">
        <v>930</v>
      </c>
      <c r="B115" s="328">
        <v>242</v>
      </c>
      <c r="C115" s="330">
        <v>408</v>
      </c>
      <c r="D115" s="328">
        <v>177</v>
      </c>
      <c r="E115" s="328">
        <v>231</v>
      </c>
      <c r="F115" s="88" t="s">
        <v>931</v>
      </c>
      <c r="G115" s="328">
        <v>1207</v>
      </c>
      <c r="H115" s="335">
        <v>2326</v>
      </c>
      <c r="I115" s="326">
        <v>1060</v>
      </c>
      <c r="J115" s="326">
        <v>1266</v>
      </c>
    </row>
    <row r="116" spans="1:10" ht="10.5" customHeight="1" x14ac:dyDescent="0.15">
      <c r="A116" s="260" t="s">
        <v>932</v>
      </c>
      <c r="B116" s="197">
        <v>273</v>
      </c>
      <c r="C116" s="330">
        <v>447</v>
      </c>
      <c r="D116" s="328">
        <v>217</v>
      </c>
      <c r="E116" s="328">
        <v>230</v>
      </c>
      <c r="F116" s="88" t="s">
        <v>933</v>
      </c>
      <c r="G116" s="328">
        <v>502</v>
      </c>
      <c r="H116" s="335">
        <v>1001</v>
      </c>
      <c r="I116" s="326">
        <v>447</v>
      </c>
      <c r="J116" s="326">
        <v>554</v>
      </c>
    </row>
    <row r="117" spans="1:10" ht="10.5" customHeight="1" x14ac:dyDescent="0.15">
      <c r="A117" s="260" t="s">
        <v>934</v>
      </c>
      <c r="B117" s="197">
        <v>188</v>
      </c>
      <c r="C117" s="330">
        <v>350</v>
      </c>
      <c r="D117" s="197">
        <v>152</v>
      </c>
      <c r="E117" s="328">
        <v>198</v>
      </c>
      <c r="F117" s="88" t="s">
        <v>935</v>
      </c>
      <c r="G117" s="328">
        <v>789</v>
      </c>
      <c r="H117" s="335">
        <v>1633</v>
      </c>
      <c r="I117" s="326">
        <v>753</v>
      </c>
      <c r="J117" s="326">
        <v>880</v>
      </c>
    </row>
    <row r="118" spans="1:10" ht="10.5" customHeight="1" x14ac:dyDescent="0.15">
      <c r="A118" s="260" t="s">
        <v>936</v>
      </c>
      <c r="B118" s="328">
        <v>63</v>
      </c>
      <c r="C118" s="330">
        <v>100</v>
      </c>
      <c r="D118" s="328">
        <v>37</v>
      </c>
      <c r="E118" s="328">
        <v>63</v>
      </c>
      <c r="F118" s="88" t="s">
        <v>937</v>
      </c>
      <c r="G118" s="328">
        <v>757</v>
      </c>
      <c r="H118" s="335">
        <v>1805</v>
      </c>
      <c r="I118" s="326">
        <v>837</v>
      </c>
      <c r="J118" s="326">
        <v>968</v>
      </c>
    </row>
    <row r="119" spans="1:10" ht="10.5" customHeight="1" x14ac:dyDescent="0.15">
      <c r="A119" s="260" t="s">
        <v>938</v>
      </c>
      <c r="B119" s="197">
        <v>75</v>
      </c>
      <c r="C119" s="330">
        <v>130</v>
      </c>
      <c r="D119" s="328">
        <v>55</v>
      </c>
      <c r="E119" s="328">
        <v>75</v>
      </c>
      <c r="F119" s="88" t="s">
        <v>939</v>
      </c>
      <c r="G119" s="328">
        <v>463</v>
      </c>
      <c r="H119" s="335">
        <v>1048</v>
      </c>
      <c r="I119" s="326">
        <v>471</v>
      </c>
      <c r="J119" s="326">
        <v>577</v>
      </c>
    </row>
    <row r="120" spans="1:10" ht="10.5" customHeight="1" x14ac:dyDescent="0.15">
      <c r="A120" s="260" t="s">
        <v>940</v>
      </c>
      <c r="B120" s="197">
        <v>51</v>
      </c>
      <c r="C120" s="330">
        <v>95</v>
      </c>
      <c r="D120" s="197">
        <v>49</v>
      </c>
      <c r="E120" s="328">
        <v>46</v>
      </c>
      <c r="F120" s="88" t="s">
        <v>941</v>
      </c>
      <c r="G120" s="328">
        <v>507</v>
      </c>
      <c r="H120" s="335">
        <v>1095</v>
      </c>
      <c r="I120" s="326">
        <v>511</v>
      </c>
      <c r="J120" s="326">
        <v>584</v>
      </c>
    </row>
    <row r="121" spans="1:10" ht="10.5" customHeight="1" x14ac:dyDescent="0.15">
      <c r="A121" s="260" t="s">
        <v>91</v>
      </c>
      <c r="B121" s="328">
        <v>157</v>
      </c>
      <c r="C121" s="330">
        <v>301</v>
      </c>
      <c r="D121" s="328">
        <v>126</v>
      </c>
      <c r="E121" s="328">
        <v>175</v>
      </c>
      <c r="F121" s="88" t="s">
        <v>942</v>
      </c>
      <c r="G121" s="328">
        <v>745</v>
      </c>
      <c r="H121" s="335">
        <v>1437</v>
      </c>
      <c r="I121" s="326">
        <v>652</v>
      </c>
      <c r="J121" s="326">
        <v>785</v>
      </c>
    </row>
    <row r="122" spans="1:10" ht="10.5" customHeight="1" x14ac:dyDescent="0.15">
      <c r="A122" s="260" t="s">
        <v>92</v>
      </c>
      <c r="B122" s="197">
        <v>97</v>
      </c>
      <c r="C122" s="330">
        <v>180</v>
      </c>
      <c r="D122" s="328">
        <v>77</v>
      </c>
      <c r="E122" s="328">
        <v>103</v>
      </c>
      <c r="F122" s="88" t="s">
        <v>943</v>
      </c>
      <c r="G122" s="328">
        <v>805</v>
      </c>
      <c r="H122" s="335">
        <v>1730</v>
      </c>
      <c r="I122" s="326">
        <v>789</v>
      </c>
      <c r="J122" s="326">
        <v>941</v>
      </c>
    </row>
    <row r="123" spans="1:10" ht="10.5" customHeight="1" x14ac:dyDescent="0.15">
      <c r="A123" s="260" t="s">
        <v>944</v>
      </c>
      <c r="B123" s="197">
        <v>175</v>
      </c>
      <c r="C123" s="330">
        <v>313</v>
      </c>
      <c r="D123" s="197">
        <v>162</v>
      </c>
      <c r="E123" s="328">
        <v>151</v>
      </c>
      <c r="F123" s="88" t="s">
        <v>945</v>
      </c>
      <c r="G123" s="328">
        <v>726</v>
      </c>
      <c r="H123" s="335">
        <v>1571</v>
      </c>
      <c r="I123" s="326">
        <v>682</v>
      </c>
      <c r="J123" s="326">
        <v>889</v>
      </c>
    </row>
    <row r="124" spans="1:10" ht="10.5" customHeight="1" x14ac:dyDescent="0.15">
      <c r="A124" s="260" t="s">
        <v>946</v>
      </c>
      <c r="B124" s="328">
        <v>158</v>
      </c>
      <c r="C124" s="330">
        <v>318</v>
      </c>
      <c r="D124" s="328">
        <v>150</v>
      </c>
      <c r="E124" s="328">
        <v>168</v>
      </c>
      <c r="F124" s="337"/>
      <c r="G124" s="328"/>
      <c r="H124" s="335"/>
      <c r="I124" s="326"/>
      <c r="J124" s="132"/>
    </row>
    <row r="125" spans="1:10" ht="10.5" customHeight="1" x14ac:dyDescent="0.15">
      <c r="A125" s="260" t="s">
        <v>947</v>
      </c>
      <c r="B125" s="197">
        <v>778</v>
      </c>
      <c r="C125" s="330">
        <v>1625</v>
      </c>
      <c r="D125" s="328">
        <v>789</v>
      </c>
      <c r="E125" s="328">
        <v>836</v>
      </c>
      <c r="F125" s="337"/>
      <c r="G125" s="328"/>
      <c r="H125" s="335"/>
      <c r="I125" s="326"/>
      <c r="J125" s="326"/>
    </row>
    <row r="126" spans="1:10" ht="10.5" customHeight="1" x14ac:dyDescent="0.15">
      <c r="A126" s="260" t="s">
        <v>948</v>
      </c>
      <c r="B126" s="197">
        <v>645</v>
      </c>
      <c r="C126" s="330">
        <v>1719</v>
      </c>
      <c r="D126" s="197">
        <v>827</v>
      </c>
      <c r="E126" s="328">
        <v>892</v>
      </c>
      <c r="F126" s="338" t="s">
        <v>949</v>
      </c>
      <c r="G126" s="339">
        <v>3921</v>
      </c>
      <c r="H126" s="339">
        <v>8880</v>
      </c>
      <c r="I126" s="339">
        <v>4102</v>
      </c>
      <c r="J126" s="339">
        <v>4778</v>
      </c>
    </row>
    <row r="127" spans="1:10" ht="10.5" customHeight="1" x14ac:dyDescent="0.15">
      <c r="A127" s="260" t="s">
        <v>950</v>
      </c>
      <c r="B127" s="328">
        <v>961</v>
      </c>
      <c r="C127" s="330">
        <v>1994</v>
      </c>
      <c r="D127" s="328">
        <v>933</v>
      </c>
      <c r="E127" s="328">
        <v>1061</v>
      </c>
      <c r="F127" s="340" t="s">
        <v>102</v>
      </c>
      <c r="G127" s="328">
        <v>196</v>
      </c>
      <c r="H127" s="335">
        <v>419</v>
      </c>
      <c r="I127" s="326">
        <v>194</v>
      </c>
      <c r="J127" s="326">
        <v>225</v>
      </c>
    </row>
    <row r="128" spans="1:10" ht="10.5" customHeight="1" x14ac:dyDescent="0.15">
      <c r="A128" s="260" t="s">
        <v>951</v>
      </c>
      <c r="B128" s="197">
        <v>362</v>
      </c>
      <c r="C128" s="330">
        <v>714</v>
      </c>
      <c r="D128" s="328">
        <v>325</v>
      </c>
      <c r="E128" s="328">
        <v>389</v>
      </c>
      <c r="F128" s="88" t="s">
        <v>103</v>
      </c>
      <c r="G128" s="328">
        <v>213</v>
      </c>
      <c r="H128" s="335">
        <v>420</v>
      </c>
      <c r="I128" s="326">
        <v>207</v>
      </c>
      <c r="J128" s="326">
        <v>213</v>
      </c>
    </row>
    <row r="129" spans="1:10" ht="10.5" customHeight="1" x14ac:dyDescent="0.15">
      <c r="A129" s="260" t="s">
        <v>952</v>
      </c>
      <c r="B129" s="197">
        <v>402</v>
      </c>
      <c r="C129" s="330">
        <v>738</v>
      </c>
      <c r="D129" s="197">
        <v>337</v>
      </c>
      <c r="E129" s="328">
        <v>401</v>
      </c>
      <c r="F129" s="88" t="s">
        <v>104</v>
      </c>
      <c r="G129" s="328">
        <v>239</v>
      </c>
      <c r="H129" s="335">
        <v>471</v>
      </c>
      <c r="I129" s="326">
        <v>210</v>
      </c>
      <c r="J129" s="326">
        <v>261</v>
      </c>
    </row>
    <row r="130" spans="1:10" ht="10.5" customHeight="1" x14ac:dyDescent="0.15">
      <c r="A130" s="260" t="s">
        <v>953</v>
      </c>
      <c r="B130" s="328">
        <v>14</v>
      </c>
      <c r="C130" s="330">
        <v>21</v>
      </c>
      <c r="D130" s="328">
        <v>7</v>
      </c>
      <c r="E130" s="328">
        <v>14</v>
      </c>
      <c r="F130" s="88" t="s">
        <v>105</v>
      </c>
      <c r="G130" s="328">
        <v>752</v>
      </c>
      <c r="H130" s="335">
        <v>1853</v>
      </c>
      <c r="I130" s="326">
        <v>898</v>
      </c>
      <c r="J130" s="326">
        <v>955</v>
      </c>
    </row>
    <row r="131" spans="1:10" ht="10.5" customHeight="1" x14ac:dyDescent="0.15">
      <c r="A131" s="260" t="s">
        <v>954</v>
      </c>
      <c r="B131" s="197">
        <v>43</v>
      </c>
      <c r="C131" s="330">
        <v>101</v>
      </c>
      <c r="D131" s="328">
        <v>46</v>
      </c>
      <c r="E131" s="328">
        <v>55</v>
      </c>
      <c r="F131" s="88" t="s">
        <v>106</v>
      </c>
      <c r="G131" s="328">
        <v>268</v>
      </c>
      <c r="H131" s="335">
        <v>543</v>
      </c>
      <c r="I131" s="326">
        <v>247</v>
      </c>
      <c r="J131" s="326">
        <v>296</v>
      </c>
    </row>
    <row r="132" spans="1:10" ht="10.5" customHeight="1" x14ac:dyDescent="0.15">
      <c r="A132" s="260" t="s">
        <v>95</v>
      </c>
      <c r="B132" s="197">
        <v>385</v>
      </c>
      <c r="C132" s="330">
        <v>786</v>
      </c>
      <c r="D132" s="197">
        <v>374</v>
      </c>
      <c r="E132" s="328">
        <v>412</v>
      </c>
      <c r="F132" s="88" t="s">
        <v>955</v>
      </c>
      <c r="G132" s="328">
        <v>91</v>
      </c>
      <c r="H132" s="335">
        <v>202</v>
      </c>
      <c r="I132" s="326">
        <v>91</v>
      </c>
      <c r="J132" s="326">
        <v>111</v>
      </c>
    </row>
    <row r="133" spans="1:10" ht="10.5" customHeight="1" x14ac:dyDescent="0.15">
      <c r="A133" s="260" t="s">
        <v>96</v>
      </c>
      <c r="B133" s="328">
        <v>463</v>
      </c>
      <c r="C133" s="330">
        <v>934</v>
      </c>
      <c r="D133" s="328">
        <v>427</v>
      </c>
      <c r="E133" s="328">
        <v>507</v>
      </c>
      <c r="F133" s="88" t="s">
        <v>956</v>
      </c>
      <c r="G133" s="328">
        <v>466</v>
      </c>
      <c r="H133" s="335">
        <v>1054</v>
      </c>
      <c r="I133" s="326">
        <v>470</v>
      </c>
      <c r="J133" s="326">
        <v>584</v>
      </c>
    </row>
    <row r="134" spans="1:10" ht="10.5" customHeight="1" x14ac:dyDescent="0.15">
      <c r="A134" s="260" t="s">
        <v>97</v>
      </c>
      <c r="B134" s="197">
        <v>244</v>
      </c>
      <c r="C134" s="330">
        <v>501</v>
      </c>
      <c r="D134" s="328">
        <v>241</v>
      </c>
      <c r="E134" s="328">
        <v>260</v>
      </c>
      <c r="F134" s="88" t="s">
        <v>957</v>
      </c>
      <c r="G134" s="328">
        <v>596</v>
      </c>
      <c r="H134" s="335">
        <v>1346</v>
      </c>
      <c r="I134" s="326">
        <v>598</v>
      </c>
      <c r="J134" s="326">
        <v>748</v>
      </c>
    </row>
    <row r="135" spans="1:10" ht="10.5" customHeight="1" x14ac:dyDescent="0.15">
      <c r="A135" s="260" t="s">
        <v>98</v>
      </c>
      <c r="B135" s="197">
        <v>244</v>
      </c>
      <c r="C135" s="330">
        <v>524</v>
      </c>
      <c r="D135" s="197">
        <v>234</v>
      </c>
      <c r="E135" s="328">
        <v>290</v>
      </c>
      <c r="F135" s="88" t="s">
        <v>958</v>
      </c>
      <c r="G135" s="328">
        <v>611</v>
      </c>
      <c r="H135" s="335">
        <v>1454</v>
      </c>
      <c r="I135" s="326">
        <v>677</v>
      </c>
      <c r="J135" s="326">
        <v>777</v>
      </c>
    </row>
    <row r="136" spans="1:10" ht="10.5" customHeight="1" x14ac:dyDescent="0.15">
      <c r="A136" s="260" t="s">
        <v>99</v>
      </c>
      <c r="B136" s="328">
        <v>540</v>
      </c>
      <c r="C136" s="330">
        <v>1147</v>
      </c>
      <c r="D136" s="328">
        <v>531</v>
      </c>
      <c r="E136" s="328">
        <v>616</v>
      </c>
      <c r="F136" s="88" t="s">
        <v>959</v>
      </c>
      <c r="G136" s="328">
        <v>489</v>
      </c>
      <c r="H136" s="335">
        <v>1118</v>
      </c>
      <c r="I136" s="326">
        <v>510</v>
      </c>
      <c r="J136" s="326">
        <v>608</v>
      </c>
    </row>
    <row r="137" spans="1:10" ht="10.5" customHeight="1" x14ac:dyDescent="0.15">
      <c r="A137" s="260" t="s">
        <v>100</v>
      </c>
      <c r="B137" s="197">
        <v>402</v>
      </c>
      <c r="C137" s="330">
        <v>785</v>
      </c>
      <c r="D137" s="328">
        <v>347</v>
      </c>
      <c r="E137" s="328">
        <v>438</v>
      </c>
      <c r="F137" s="341"/>
      <c r="G137" s="334"/>
      <c r="H137" s="335"/>
      <c r="I137" s="328"/>
      <c r="J137" s="328"/>
    </row>
    <row r="138" spans="1:10" ht="10.5" customHeight="1" x14ac:dyDescent="0.15">
      <c r="A138" s="260" t="s">
        <v>101</v>
      </c>
      <c r="B138" s="197">
        <v>719</v>
      </c>
      <c r="C138" s="330">
        <v>1439</v>
      </c>
      <c r="D138" s="197">
        <v>636</v>
      </c>
      <c r="E138" s="328">
        <v>803</v>
      </c>
      <c r="F138" s="338" t="s">
        <v>960</v>
      </c>
      <c r="G138" s="339">
        <v>2505</v>
      </c>
      <c r="H138" s="339">
        <v>6505</v>
      </c>
      <c r="I138" s="339">
        <v>3099</v>
      </c>
      <c r="J138" s="339">
        <v>3406</v>
      </c>
    </row>
    <row r="139" spans="1:10" ht="10.5" customHeight="1" x14ac:dyDescent="0.15">
      <c r="A139" s="260" t="s">
        <v>554</v>
      </c>
      <c r="B139" s="328">
        <v>238</v>
      </c>
      <c r="C139" s="330">
        <v>842</v>
      </c>
      <c r="D139" s="328">
        <v>414</v>
      </c>
      <c r="E139" s="328">
        <v>428</v>
      </c>
      <c r="F139" s="310" t="s">
        <v>58</v>
      </c>
      <c r="G139" s="342">
        <v>225</v>
      </c>
      <c r="H139" s="335">
        <v>500</v>
      </c>
      <c r="I139" s="343">
        <v>224</v>
      </c>
      <c r="J139" s="343">
        <v>276</v>
      </c>
    </row>
    <row r="140" spans="1:10" ht="10.5" customHeight="1" x14ac:dyDescent="0.15">
      <c r="A140" s="260" t="s">
        <v>961</v>
      </c>
      <c r="B140" s="197">
        <v>375</v>
      </c>
      <c r="C140" s="330">
        <v>589</v>
      </c>
      <c r="D140" s="328">
        <v>263</v>
      </c>
      <c r="E140" s="328">
        <v>326</v>
      </c>
      <c r="F140" s="310" t="s">
        <v>60</v>
      </c>
      <c r="G140" s="342">
        <v>451</v>
      </c>
      <c r="H140" s="335">
        <v>1041</v>
      </c>
      <c r="I140" s="343">
        <v>469</v>
      </c>
      <c r="J140" s="343">
        <v>572</v>
      </c>
    </row>
    <row r="141" spans="1:10" ht="10.5" customHeight="1" x14ac:dyDescent="0.15">
      <c r="A141" s="260" t="s">
        <v>962</v>
      </c>
      <c r="B141" s="197">
        <v>20</v>
      </c>
      <c r="C141" s="330">
        <v>36</v>
      </c>
      <c r="D141" s="197">
        <v>13</v>
      </c>
      <c r="E141" s="328">
        <v>23</v>
      </c>
      <c r="F141" s="310" t="s">
        <v>69</v>
      </c>
      <c r="G141" s="342">
        <v>375</v>
      </c>
      <c r="H141" s="335">
        <v>1239</v>
      </c>
      <c r="I141" s="343">
        <v>599</v>
      </c>
      <c r="J141" s="343">
        <v>640</v>
      </c>
    </row>
    <row r="142" spans="1:10" ht="10.5" customHeight="1" x14ac:dyDescent="0.15">
      <c r="A142" s="260" t="s">
        <v>963</v>
      </c>
      <c r="B142" s="328">
        <v>358</v>
      </c>
      <c r="C142" s="330">
        <v>563</v>
      </c>
      <c r="D142" s="328">
        <v>238</v>
      </c>
      <c r="E142" s="328">
        <v>325</v>
      </c>
      <c r="F142" s="310" t="s">
        <v>71</v>
      </c>
      <c r="G142" s="342">
        <v>432</v>
      </c>
      <c r="H142" s="335">
        <v>1488</v>
      </c>
      <c r="I142" s="343">
        <v>755</v>
      </c>
      <c r="J142" s="343">
        <v>733</v>
      </c>
    </row>
    <row r="143" spans="1:10" ht="10.5" customHeight="1" x14ac:dyDescent="0.15">
      <c r="A143" s="260" t="s">
        <v>964</v>
      </c>
      <c r="B143" s="197">
        <v>513</v>
      </c>
      <c r="C143" s="330">
        <v>881</v>
      </c>
      <c r="D143" s="328">
        <v>399</v>
      </c>
      <c r="E143" s="328">
        <v>482</v>
      </c>
      <c r="F143" s="310" t="s">
        <v>965</v>
      </c>
      <c r="G143" s="342">
        <v>564</v>
      </c>
      <c r="H143" s="335">
        <v>1273</v>
      </c>
      <c r="I143" s="343">
        <v>607</v>
      </c>
      <c r="J143" s="343">
        <v>666</v>
      </c>
    </row>
    <row r="144" spans="1:10" ht="10.5" customHeight="1" x14ac:dyDescent="0.15">
      <c r="A144" s="260" t="s">
        <v>966</v>
      </c>
      <c r="B144" s="197">
        <v>247</v>
      </c>
      <c r="C144" s="330">
        <v>431</v>
      </c>
      <c r="D144" s="197">
        <v>191</v>
      </c>
      <c r="E144" s="328">
        <v>240</v>
      </c>
      <c r="F144" s="310" t="s">
        <v>63</v>
      </c>
      <c r="G144" s="342">
        <v>266</v>
      </c>
      <c r="H144" s="335">
        <v>567</v>
      </c>
      <c r="I144" s="343">
        <v>269</v>
      </c>
      <c r="J144" s="343">
        <v>298</v>
      </c>
    </row>
    <row r="145" spans="1:10" ht="10.5" customHeight="1" x14ac:dyDescent="0.15">
      <c r="A145" s="260" t="s">
        <v>967</v>
      </c>
      <c r="B145" s="328">
        <v>233</v>
      </c>
      <c r="C145" s="330">
        <v>364</v>
      </c>
      <c r="D145" s="328">
        <v>156</v>
      </c>
      <c r="E145" s="328">
        <v>208</v>
      </c>
      <c r="F145" s="310" t="s">
        <v>65</v>
      </c>
      <c r="G145" s="342">
        <v>134</v>
      </c>
      <c r="H145" s="335">
        <v>281</v>
      </c>
      <c r="I145" s="343">
        <v>123</v>
      </c>
      <c r="J145" s="343">
        <v>158</v>
      </c>
    </row>
    <row r="146" spans="1:10" ht="10.5" customHeight="1" thickBot="1" x14ac:dyDescent="0.2">
      <c r="A146" s="11" t="s">
        <v>968</v>
      </c>
      <c r="B146" s="137">
        <v>188</v>
      </c>
      <c r="C146" s="388">
        <v>447</v>
      </c>
      <c r="D146" s="389">
        <v>204</v>
      </c>
      <c r="E146" s="389">
        <v>243</v>
      </c>
      <c r="F146" s="165" t="s">
        <v>67</v>
      </c>
      <c r="G146" s="390">
        <v>58</v>
      </c>
      <c r="H146" s="391">
        <v>116</v>
      </c>
      <c r="I146" s="392">
        <v>53</v>
      </c>
      <c r="J146" s="392">
        <v>63</v>
      </c>
    </row>
    <row r="147" spans="1:10" ht="10.5" customHeight="1" x14ac:dyDescent="0.15">
      <c r="A147" s="311"/>
      <c r="B147" s="330"/>
      <c r="C147" s="330"/>
      <c r="D147" s="330"/>
      <c r="E147" s="330"/>
      <c r="F147" s="333"/>
      <c r="G147" s="331"/>
      <c r="H147" s="330"/>
      <c r="I147" s="331"/>
      <c r="J147" s="331"/>
    </row>
    <row r="148" spans="1:10" ht="10.5" customHeight="1" x14ac:dyDescent="0.15">
      <c r="A148" s="311"/>
      <c r="B148" s="330"/>
      <c r="C148" s="330"/>
      <c r="D148" s="330"/>
      <c r="E148" s="330"/>
      <c r="F148" s="333"/>
      <c r="G148" s="331"/>
      <c r="H148" s="330"/>
      <c r="I148" s="331"/>
      <c r="J148" s="331"/>
    </row>
    <row r="149" spans="1:10" ht="17.25" customHeight="1" x14ac:dyDescent="0.15">
      <c r="A149" s="541" t="s">
        <v>1141</v>
      </c>
      <c r="B149" s="541"/>
      <c r="C149" s="541"/>
      <c r="D149" s="541"/>
      <c r="E149" s="541"/>
      <c r="F149" s="541"/>
      <c r="G149" s="541"/>
      <c r="H149" s="541"/>
      <c r="I149" s="541"/>
      <c r="J149" s="541"/>
    </row>
    <row r="150" spans="1:10" ht="10.5" customHeight="1" x14ac:dyDescent="0.15">
      <c r="A150" s="311"/>
      <c r="B150" s="330"/>
      <c r="C150" s="330"/>
      <c r="D150" s="330"/>
      <c r="E150" s="330"/>
      <c r="F150" s="333"/>
      <c r="G150" s="331"/>
      <c r="H150" s="330"/>
      <c r="I150" s="331"/>
      <c r="J150" s="331"/>
    </row>
    <row r="151" spans="1:10" ht="10.5" customHeight="1" thickBot="1" x14ac:dyDescent="0.2">
      <c r="A151" s="314"/>
      <c r="B151" s="393"/>
      <c r="C151" s="378"/>
      <c r="D151" s="380"/>
      <c r="E151" s="378"/>
      <c r="F151" s="379"/>
      <c r="G151" s="378"/>
      <c r="H151" s="380"/>
      <c r="I151" s="378"/>
      <c r="J151" s="381"/>
    </row>
    <row r="152" spans="1:10" ht="10.5" customHeight="1" x14ac:dyDescent="0.15">
      <c r="A152" s="557" t="s">
        <v>1164</v>
      </c>
      <c r="B152" s="559" t="s">
        <v>751</v>
      </c>
      <c r="C152" s="555" t="s">
        <v>1165</v>
      </c>
      <c r="D152" s="556"/>
      <c r="E152" s="558"/>
      <c r="F152" s="559" t="s">
        <v>1164</v>
      </c>
      <c r="G152" s="559" t="s">
        <v>751</v>
      </c>
      <c r="H152" s="555" t="s">
        <v>1165</v>
      </c>
      <c r="I152" s="556"/>
      <c r="J152" s="556"/>
    </row>
    <row r="153" spans="1:10" ht="10.5" customHeight="1" x14ac:dyDescent="0.15">
      <c r="A153" s="558"/>
      <c r="B153" s="560"/>
      <c r="C153" s="316" t="s">
        <v>2</v>
      </c>
      <c r="D153" s="316" t="s">
        <v>120</v>
      </c>
      <c r="E153" s="316" t="s">
        <v>121</v>
      </c>
      <c r="F153" s="560"/>
      <c r="G153" s="560"/>
      <c r="H153" s="316" t="s">
        <v>2</v>
      </c>
      <c r="I153" s="316" t="s">
        <v>120</v>
      </c>
      <c r="J153" s="317" t="s">
        <v>121</v>
      </c>
    </row>
    <row r="154" spans="1:10" ht="10.5" customHeight="1" x14ac:dyDescent="0.15">
      <c r="A154" s="416" t="s">
        <v>969</v>
      </c>
      <c r="B154" s="347">
        <v>27917</v>
      </c>
      <c r="C154" s="339">
        <v>54041</v>
      </c>
      <c r="D154" s="339">
        <v>25145</v>
      </c>
      <c r="E154" s="339">
        <v>28896</v>
      </c>
      <c r="F154" s="346" t="s">
        <v>970</v>
      </c>
      <c r="G154" s="347">
        <v>4313</v>
      </c>
      <c r="H154" s="339">
        <v>9549</v>
      </c>
      <c r="I154" s="339">
        <v>4508</v>
      </c>
      <c r="J154" s="339">
        <v>5041</v>
      </c>
    </row>
    <row r="155" spans="1:10" ht="10.5" customHeight="1" x14ac:dyDescent="0.15">
      <c r="A155" s="311" t="s">
        <v>971</v>
      </c>
      <c r="B155" s="334">
        <v>1228</v>
      </c>
      <c r="C155" s="335">
        <v>2455</v>
      </c>
      <c r="D155" s="328">
        <v>1147</v>
      </c>
      <c r="E155" s="348">
        <v>1308</v>
      </c>
      <c r="F155" s="311" t="s">
        <v>972</v>
      </c>
      <c r="G155" s="334">
        <v>1911</v>
      </c>
      <c r="H155" s="335">
        <v>4287</v>
      </c>
      <c r="I155" s="326">
        <v>2008</v>
      </c>
      <c r="J155" s="326">
        <v>2279</v>
      </c>
    </row>
    <row r="156" spans="1:10" ht="10.5" customHeight="1" x14ac:dyDescent="0.15">
      <c r="A156" s="311" t="s">
        <v>973</v>
      </c>
      <c r="B156" s="334">
        <v>823</v>
      </c>
      <c r="C156" s="335">
        <v>1519</v>
      </c>
      <c r="D156" s="328">
        <v>664</v>
      </c>
      <c r="E156" s="349">
        <v>855</v>
      </c>
      <c r="F156" s="311" t="s">
        <v>974</v>
      </c>
      <c r="G156" s="334">
        <v>948</v>
      </c>
      <c r="H156" s="335">
        <v>2036</v>
      </c>
      <c r="I156" s="326">
        <v>1012</v>
      </c>
      <c r="J156" s="326">
        <v>1024</v>
      </c>
    </row>
    <row r="157" spans="1:10" ht="10.5" customHeight="1" x14ac:dyDescent="0.15">
      <c r="A157" s="311" t="s">
        <v>975</v>
      </c>
      <c r="B157" s="334">
        <v>181</v>
      </c>
      <c r="C157" s="335">
        <v>361</v>
      </c>
      <c r="D157" s="328">
        <v>161</v>
      </c>
      <c r="E157" s="349">
        <v>200</v>
      </c>
      <c r="F157" s="311" t="s">
        <v>75</v>
      </c>
      <c r="G157" s="334">
        <v>759</v>
      </c>
      <c r="H157" s="335">
        <v>1692</v>
      </c>
      <c r="I157" s="326">
        <v>778</v>
      </c>
      <c r="J157" s="326">
        <v>914</v>
      </c>
    </row>
    <row r="158" spans="1:10" ht="10.5" customHeight="1" x14ac:dyDescent="0.15">
      <c r="A158" s="311" t="s">
        <v>976</v>
      </c>
      <c r="B158" s="334">
        <v>444</v>
      </c>
      <c r="C158" s="335">
        <v>756</v>
      </c>
      <c r="D158" s="328">
        <v>330</v>
      </c>
      <c r="E158" s="349">
        <v>426</v>
      </c>
      <c r="F158" s="311" t="s">
        <v>977</v>
      </c>
      <c r="G158" s="350">
        <v>236</v>
      </c>
      <c r="H158" s="335">
        <v>492</v>
      </c>
      <c r="I158" s="326">
        <v>241</v>
      </c>
      <c r="J158" s="326">
        <v>251</v>
      </c>
    </row>
    <row r="159" spans="1:10" ht="10.5" customHeight="1" x14ac:dyDescent="0.15">
      <c r="A159" s="311" t="s">
        <v>978</v>
      </c>
      <c r="B159" s="334">
        <v>320</v>
      </c>
      <c r="C159" s="335">
        <v>509</v>
      </c>
      <c r="D159" s="328">
        <v>217</v>
      </c>
      <c r="E159" s="349">
        <v>292</v>
      </c>
      <c r="F159" s="311" t="s">
        <v>979</v>
      </c>
      <c r="G159" s="350">
        <v>252</v>
      </c>
      <c r="H159" s="335">
        <v>599</v>
      </c>
      <c r="I159" s="326">
        <v>267</v>
      </c>
      <c r="J159" s="326">
        <v>332</v>
      </c>
    </row>
    <row r="160" spans="1:10" ht="10.5" customHeight="1" x14ac:dyDescent="0.15">
      <c r="A160" s="311" t="s">
        <v>980</v>
      </c>
      <c r="B160" s="334">
        <v>674</v>
      </c>
      <c r="C160" s="335">
        <v>1244</v>
      </c>
      <c r="D160" s="328">
        <v>603</v>
      </c>
      <c r="E160" s="349">
        <v>641</v>
      </c>
      <c r="F160" s="311" t="s">
        <v>981</v>
      </c>
      <c r="G160" s="350">
        <v>161</v>
      </c>
      <c r="H160" s="335">
        <v>315</v>
      </c>
      <c r="I160" s="326">
        <v>143</v>
      </c>
      <c r="J160" s="326">
        <v>172</v>
      </c>
    </row>
    <row r="161" spans="1:10" ht="10.5" customHeight="1" x14ac:dyDescent="0.15">
      <c r="A161" s="311" t="s">
        <v>982</v>
      </c>
      <c r="B161" s="334">
        <v>998</v>
      </c>
      <c r="C161" s="335">
        <v>1781</v>
      </c>
      <c r="D161" s="328">
        <v>787</v>
      </c>
      <c r="E161" s="349">
        <v>994</v>
      </c>
      <c r="F161" s="311" t="s">
        <v>983</v>
      </c>
      <c r="G161" s="350">
        <v>46</v>
      </c>
      <c r="H161" s="335">
        <v>128</v>
      </c>
      <c r="I161" s="326">
        <v>59</v>
      </c>
      <c r="J161" s="326">
        <v>69</v>
      </c>
    </row>
    <row r="162" spans="1:10" ht="10.5" customHeight="1" x14ac:dyDescent="0.15">
      <c r="A162" s="311" t="s">
        <v>984</v>
      </c>
      <c r="B162" s="334">
        <v>685</v>
      </c>
      <c r="C162" s="335">
        <v>1239</v>
      </c>
      <c r="D162" s="328">
        <v>591</v>
      </c>
      <c r="E162" s="349">
        <v>648</v>
      </c>
      <c r="F162" s="351"/>
      <c r="G162" s="350"/>
      <c r="H162" s="335"/>
      <c r="I162" s="326"/>
      <c r="J162" s="326"/>
    </row>
    <row r="163" spans="1:10" ht="10.5" customHeight="1" x14ac:dyDescent="0.15">
      <c r="A163" s="311" t="s">
        <v>985</v>
      </c>
      <c r="B163" s="334">
        <v>19</v>
      </c>
      <c r="C163" s="335">
        <v>44</v>
      </c>
      <c r="D163" s="328">
        <v>19</v>
      </c>
      <c r="E163" s="349">
        <v>25</v>
      </c>
      <c r="F163" s="346" t="s">
        <v>986</v>
      </c>
      <c r="G163" s="347">
        <v>4986</v>
      </c>
      <c r="H163" s="339">
        <v>10542</v>
      </c>
      <c r="I163" s="339">
        <v>4842</v>
      </c>
      <c r="J163" s="339">
        <v>5700</v>
      </c>
    </row>
    <row r="164" spans="1:10" ht="10.5" customHeight="1" x14ac:dyDescent="0.15">
      <c r="A164" s="311" t="s">
        <v>987</v>
      </c>
      <c r="B164" s="334">
        <v>610</v>
      </c>
      <c r="C164" s="335">
        <v>1580</v>
      </c>
      <c r="D164" s="328">
        <v>780</v>
      </c>
      <c r="E164" s="349">
        <v>800</v>
      </c>
      <c r="F164" s="311" t="s">
        <v>988</v>
      </c>
      <c r="G164" s="334">
        <v>1639</v>
      </c>
      <c r="H164" s="335">
        <v>3450</v>
      </c>
      <c r="I164" s="326">
        <v>1580</v>
      </c>
      <c r="J164" s="326">
        <v>1870</v>
      </c>
    </row>
    <row r="165" spans="1:10" ht="10.5" customHeight="1" x14ac:dyDescent="0.15">
      <c r="A165" s="311" t="s">
        <v>989</v>
      </c>
      <c r="B165" s="334">
        <v>826</v>
      </c>
      <c r="C165" s="335">
        <v>1868</v>
      </c>
      <c r="D165" s="328">
        <v>864</v>
      </c>
      <c r="E165" s="349">
        <v>1004</v>
      </c>
      <c r="F165" s="311" t="s">
        <v>508</v>
      </c>
      <c r="G165" s="350">
        <v>375</v>
      </c>
      <c r="H165" s="335">
        <v>816</v>
      </c>
      <c r="I165" s="326">
        <v>365</v>
      </c>
      <c r="J165" s="326">
        <v>451</v>
      </c>
    </row>
    <row r="166" spans="1:10" ht="10.5" customHeight="1" x14ac:dyDescent="0.15">
      <c r="A166" s="311" t="s">
        <v>990</v>
      </c>
      <c r="B166" s="334">
        <v>367</v>
      </c>
      <c r="C166" s="335">
        <v>678</v>
      </c>
      <c r="D166" s="328">
        <v>322</v>
      </c>
      <c r="E166" s="349">
        <v>356</v>
      </c>
      <c r="F166" s="311" t="s">
        <v>509</v>
      </c>
      <c r="G166" s="350">
        <v>309</v>
      </c>
      <c r="H166" s="335">
        <v>604</v>
      </c>
      <c r="I166" s="326">
        <v>268</v>
      </c>
      <c r="J166" s="326">
        <v>336</v>
      </c>
    </row>
    <row r="167" spans="1:10" ht="10.5" customHeight="1" x14ac:dyDescent="0.15">
      <c r="A167" s="311" t="s">
        <v>991</v>
      </c>
      <c r="B167" s="334">
        <v>936</v>
      </c>
      <c r="C167" s="335">
        <v>1397</v>
      </c>
      <c r="D167" s="328">
        <v>805</v>
      </c>
      <c r="E167" s="349">
        <v>592</v>
      </c>
      <c r="F167" s="311" t="s">
        <v>510</v>
      </c>
      <c r="G167" s="350">
        <v>534</v>
      </c>
      <c r="H167" s="335">
        <v>1035</v>
      </c>
      <c r="I167" s="326">
        <v>472</v>
      </c>
      <c r="J167" s="326">
        <v>563</v>
      </c>
    </row>
    <row r="168" spans="1:10" ht="10.5" customHeight="1" x14ac:dyDescent="0.15">
      <c r="A168" s="311" t="s">
        <v>117</v>
      </c>
      <c r="B168" s="334">
        <v>814</v>
      </c>
      <c r="C168" s="335">
        <v>1581</v>
      </c>
      <c r="D168" s="328">
        <v>735</v>
      </c>
      <c r="E168" s="349">
        <v>846</v>
      </c>
      <c r="F168" s="311" t="s">
        <v>511</v>
      </c>
      <c r="G168" s="350">
        <v>370</v>
      </c>
      <c r="H168" s="335">
        <v>789</v>
      </c>
      <c r="I168" s="326">
        <v>368</v>
      </c>
      <c r="J168" s="326">
        <v>421</v>
      </c>
    </row>
    <row r="169" spans="1:10" ht="10.5" customHeight="1" x14ac:dyDescent="0.15">
      <c r="A169" s="311" t="s">
        <v>118</v>
      </c>
      <c r="B169" s="334">
        <v>551</v>
      </c>
      <c r="C169" s="335">
        <v>1183</v>
      </c>
      <c r="D169" s="328">
        <v>562</v>
      </c>
      <c r="E169" s="349">
        <v>621</v>
      </c>
      <c r="F169" s="311" t="s">
        <v>992</v>
      </c>
      <c r="G169" s="350">
        <v>138</v>
      </c>
      <c r="H169" s="335">
        <v>259</v>
      </c>
      <c r="I169" s="326">
        <v>106</v>
      </c>
      <c r="J169" s="326">
        <v>153</v>
      </c>
    </row>
    <row r="170" spans="1:10" ht="10.5" customHeight="1" x14ac:dyDescent="0.15">
      <c r="A170" s="311" t="s">
        <v>119</v>
      </c>
      <c r="B170" s="334">
        <v>460</v>
      </c>
      <c r="C170" s="335">
        <v>928</v>
      </c>
      <c r="D170" s="328">
        <v>463</v>
      </c>
      <c r="E170" s="349">
        <v>465</v>
      </c>
      <c r="F170" s="311" t="s">
        <v>993</v>
      </c>
      <c r="G170" s="350">
        <v>422</v>
      </c>
      <c r="H170" s="335">
        <v>918</v>
      </c>
      <c r="I170" s="326">
        <v>429</v>
      </c>
      <c r="J170" s="326">
        <v>489</v>
      </c>
    </row>
    <row r="171" spans="1:10" ht="10.5" customHeight="1" x14ac:dyDescent="0.15">
      <c r="A171" s="311" t="s">
        <v>994</v>
      </c>
      <c r="B171" s="334">
        <v>1016</v>
      </c>
      <c r="C171" s="335">
        <v>2100</v>
      </c>
      <c r="D171" s="328">
        <v>991</v>
      </c>
      <c r="E171" s="349">
        <v>1109</v>
      </c>
      <c r="F171" s="311" t="s">
        <v>995</v>
      </c>
      <c r="G171" s="350">
        <v>248</v>
      </c>
      <c r="H171" s="335">
        <v>602</v>
      </c>
      <c r="I171" s="326">
        <v>285</v>
      </c>
      <c r="J171" s="326">
        <v>317</v>
      </c>
    </row>
    <row r="172" spans="1:10" ht="10.5" customHeight="1" x14ac:dyDescent="0.15">
      <c r="A172" s="311" t="s">
        <v>996</v>
      </c>
      <c r="B172" s="196">
        <v>801</v>
      </c>
      <c r="C172" s="335">
        <v>1553</v>
      </c>
      <c r="D172" s="328">
        <v>707</v>
      </c>
      <c r="E172" s="349">
        <v>846</v>
      </c>
      <c r="F172" s="311" t="s">
        <v>997</v>
      </c>
      <c r="G172" s="350">
        <v>161</v>
      </c>
      <c r="H172" s="335">
        <v>405</v>
      </c>
      <c r="I172" s="326">
        <v>199</v>
      </c>
      <c r="J172" s="326">
        <v>206</v>
      </c>
    </row>
    <row r="173" spans="1:10" ht="10.5" customHeight="1" x14ac:dyDescent="0.15">
      <c r="A173" s="311" t="s">
        <v>998</v>
      </c>
      <c r="B173" s="196">
        <v>640</v>
      </c>
      <c r="C173" s="335">
        <v>1195</v>
      </c>
      <c r="D173" s="328">
        <v>546</v>
      </c>
      <c r="E173" s="349">
        <v>649</v>
      </c>
      <c r="F173" s="311" t="s">
        <v>999</v>
      </c>
      <c r="G173" s="350">
        <v>449</v>
      </c>
      <c r="H173" s="335">
        <v>904</v>
      </c>
      <c r="I173" s="326">
        <v>403</v>
      </c>
      <c r="J173" s="326">
        <v>501</v>
      </c>
    </row>
    <row r="174" spans="1:10" ht="10.5" customHeight="1" x14ac:dyDescent="0.15">
      <c r="A174" s="311" t="s">
        <v>1000</v>
      </c>
      <c r="B174" s="334">
        <v>292</v>
      </c>
      <c r="C174" s="335">
        <v>540</v>
      </c>
      <c r="D174" s="328">
        <v>240</v>
      </c>
      <c r="E174" s="349">
        <v>300</v>
      </c>
      <c r="F174" s="311" t="s">
        <v>1001</v>
      </c>
      <c r="G174" s="350">
        <v>84</v>
      </c>
      <c r="H174" s="335">
        <v>184</v>
      </c>
      <c r="I174" s="326">
        <v>83</v>
      </c>
      <c r="J174" s="326">
        <v>101</v>
      </c>
    </row>
    <row r="175" spans="1:10" ht="10.5" customHeight="1" x14ac:dyDescent="0.15">
      <c r="A175" s="311" t="s">
        <v>1002</v>
      </c>
      <c r="B175" s="334">
        <v>460</v>
      </c>
      <c r="C175" s="335">
        <v>861</v>
      </c>
      <c r="D175" s="328">
        <v>378</v>
      </c>
      <c r="E175" s="349">
        <v>483</v>
      </c>
      <c r="F175" s="311" t="s">
        <v>1003</v>
      </c>
      <c r="G175" s="350">
        <v>125</v>
      </c>
      <c r="H175" s="335">
        <v>292</v>
      </c>
      <c r="I175" s="326">
        <v>154</v>
      </c>
      <c r="J175" s="326">
        <v>138</v>
      </c>
    </row>
    <row r="176" spans="1:10" ht="10.5" customHeight="1" x14ac:dyDescent="0.15">
      <c r="A176" s="311" t="s">
        <v>1004</v>
      </c>
      <c r="B176" s="334">
        <v>302</v>
      </c>
      <c r="C176" s="335">
        <v>750</v>
      </c>
      <c r="D176" s="328">
        <v>335</v>
      </c>
      <c r="E176" s="349">
        <v>415</v>
      </c>
      <c r="F176" s="311" t="s">
        <v>1005</v>
      </c>
      <c r="G176" s="350">
        <v>132</v>
      </c>
      <c r="H176" s="335">
        <v>284</v>
      </c>
      <c r="I176" s="326">
        <v>130</v>
      </c>
      <c r="J176" s="326">
        <v>154</v>
      </c>
    </row>
    <row r="177" spans="1:10" ht="10.5" customHeight="1" x14ac:dyDescent="0.15">
      <c r="A177" s="311" t="s">
        <v>1006</v>
      </c>
      <c r="B177" s="334">
        <v>648</v>
      </c>
      <c r="C177" s="335">
        <v>1121</v>
      </c>
      <c r="D177" s="328">
        <v>514</v>
      </c>
      <c r="E177" s="349">
        <v>607</v>
      </c>
      <c r="F177" s="351"/>
      <c r="G177" s="350"/>
      <c r="H177" s="335"/>
      <c r="I177" s="326"/>
      <c r="J177" s="326"/>
    </row>
    <row r="178" spans="1:10" ht="10.5" customHeight="1" x14ac:dyDescent="0.15">
      <c r="A178" s="311" t="s">
        <v>1007</v>
      </c>
      <c r="B178" s="334">
        <v>869</v>
      </c>
      <c r="C178" s="335">
        <v>1565</v>
      </c>
      <c r="D178" s="328">
        <v>755</v>
      </c>
      <c r="E178" s="328">
        <v>810</v>
      </c>
      <c r="F178" s="346" t="s">
        <v>1008</v>
      </c>
      <c r="G178" s="347">
        <v>1449</v>
      </c>
      <c r="H178" s="339">
        <v>3009</v>
      </c>
      <c r="I178" s="339">
        <v>1373</v>
      </c>
      <c r="J178" s="339">
        <v>1636</v>
      </c>
    </row>
    <row r="179" spans="1:10" ht="10.5" customHeight="1" x14ac:dyDescent="0.15">
      <c r="A179" s="311" t="s">
        <v>1009</v>
      </c>
      <c r="B179" s="334">
        <v>518</v>
      </c>
      <c r="C179" s="335">
        <v>921</v>
      </c>
      <c r="D179" s="328">
        <v>465</v>
      </c>
      <c r="E179" s="328">
        <v>456</v>
      </c>
      <c r="F179" s="88" t="s">
        <v>78</v>
      </c>
      <c r="G179" s="350">
        <v>361</v>
      </c>
      <c r="H179" s="335">
        <v>705</v>
      </c>
      <c r="I179" s="326">
        <v>318</v>
      </c>
      <c r="J179" s="326">
        <v>387</v>
      </c>
    </row>
    <row r="180" spans="1:10" ht="10.5" customHeight="1" x14ac:dyDescent="0.15">
      <c r="A180" s="311" t="s">
        <v>1010</v>
      </c>
      <c r="B180" s="334">
        <v>965</v>
      </c>
      <c r="C180" s="335">
        <v>1600</v>
      </c>
      <c r="D180" s="328">
        <v>737</v>
      </c>
      <c r="E180" s="328">
        <v>863</v>
      </c>
      <c r="F180" s="88" t="s">
        <v>1011</v>
      </c>
      <c r="G180" s="334">
        <v>426</v>
      </c>
      <c r="H180" s="335">
        <v>912</v>
      </c>
      <c r="I180" s="326">
        <v>408</v>
      </c>
      <c r="J180" s="326">
        <v>504</v>
      </c>
    </row>
    <row r="181" spans="1:10" ht="10.5" customHeight="1" x14ac:dyDescent="0.15">
      <c r="A181" s="311" t="s">
        <v>1012</v>
      </c>
      <c r="B181" s="334">
        <v>343</v>
      </c>
      <c r="C181" s="335">
        <v>622</v>
      </c>
      <c r="D181" s="328">
        <v>289</v>
      </c>
      <c r="E181" s="328">
        <v>333</v>
      </c>
      <c r="F181" s="88" t="s">
        <v>80</v>
      </c>
      <c r="G181" s="334">
        <v>179</v>
      </c>
      <c r="H181" s="335">
        <v>364</v>
      </c>
      <c r="I181" s="326">
        <v>167</v>
      </c>
      <c r="J181" s="326">
        <v>197</v>
      </c>
    </row>
    <row r="182" spans="1:10" ht="10.5" customHeight="1" x14ac:dyDescent="0.15">
      <c r="A182" s="311" t="s">
        <v>1013</v>
      </c>
      <c r="B182" s="334">
        <v>845</v>
      </c>
      <c r="C182" s="335">
        <v>1468</v>
      </c>
      <c r="D182" s="328">
        <v>722</v>
      </c>
      <c r="E182" s="328">
        <v>746</v>
      </c>
      <c r="F182" s="88" t="s">
        <v>81</v>
      </c>
      <c r="G182" s="350">
        <v>40</v>
      </c>
      <c r="H182" s="335">
        <v>88</v>
      </c>
      <c r="I182" s="326">
        <v>43</v>
      </c>
      <c r="J182" s="326">
        <v>45</v>
      </c>
    </row>
    <row r="183" spans="1:10" ht="10.5" customHeight="1" x14ac:dyDescent="0.15">
      <c r="A183" s="311" t="s">
        <v>1014</v>
      </c>
      <c r="B183" s="334">
        <v>701</v>
      </c>
      <c r="C183" s="335">
        <v>1373</v>
      </c>
      <c r="D183" s="328">
        <v>673</v>
      </c>
      <c r="E183" s="132">
        <v>700</v>
      </c>
      <c r="F183" s="88" t="s">
        <v>77</v>
      </c>
      <c r="G183" s="334">
        <v>40</v>
      </c>
      <c r="H183" s="335">
        <v>84</v>
      </c>
      <c r="I183" s="326">
        <v>40</v>
      </c>
      <c r="J183" s="326">
        <v>44</v>
      </c>
    </row>
    <row r="184" spans="1:10" ht="10.5" customHeight="1" x14ac:dyDescent="0.15">
      <c r="A184" s="311" t="s">
        <v>1015</v>
      </c>
      <c r="B184" s="334">
        <v>1501</v>
      </c>
      <c r="C184" s="335">
        <v>2942</v>
      </c>
      <c r="D184" s="328">
        <v>1333</v>
      </c>
      <c r="E184" s="328">
        <v>1609</v>
      </c>
      <c r="F184" s="88" t="s">
        <v>76</v>
      </c>
      <c r="G184" s="334">
        <v>84</v>
      </c>
      <c r="H184" s="335">
        <v>186</v>
      </c>
      <c r="I184" s="326">
        <v>93</v>
      </c>
      <c r="J184" s="326">
        <v>93</v>
      </c>
    </row>
    <row r="185" spans="1:10" ht="10.5" customHeight="1" x14ac:dyDescent="0.15">
      <c r="A185" s="311" t="s">
        <v>1016</v>
      </c>
      <c r="B185" s="334">
        <v>301</v>
      </c>
      <c r="C185" s="335">
        <v>590</v>
      </c>
      <c r="D185" s="328">
        <v>267</v>
      </c>
      <c r="E185" s="328">
        <v>323</v>
      </c>
      <c r="F185" s="88" t="s">
        <v>79</v>
      </c>
      <c r="G185" s="350">
        <v>319</v>
      </c>
      <c r="H185" s="335">
        <v>670</v>
      </c>
      <c r="I185" s="326">
        <v>304</v>
      </c>
      <c r="J185" s="326">
        <v>366</v>
      </c>
    </row>
    <row r="186" spans="1:10" ht="10.5" customHeight="1" x14ac:dyDescent="0.15">
      <c r="A186" s="311" t="s">
        <v>1017</v>
      </c>
      <c r="B186" s="334">
        <v>430</v>
      </c>
      <c r="C186" s="335">
        <v>809</v>
      </c>
      <c r="D186" s="328">
        <v>349</v>
      </c>
      <c r="E186" s="349">
        <v>460</v>
      </c>
      <c r="F186" s="353"/>
      <c r="G186" s="356"/>
      <c r="H186" s="345"/>
      <c r="I186" s="344"/>
      <c r="J186" s="344"/>
    </row>
    <row r="187" spans="1:10" ht="10.5" customHeight="1" thickBot="1" x14ac:dyDescent="0.2">
      <c r="A187" s="311" t="s">
        <v>1018</v>
      </c>
      <c r="B187" s="334">
        <v>496</v>
      </c>
      <c r="C187" s="335">
        <v>982</v>
      </c>
      <c r="D187" s="328">
        <v>449</v>
      </c>
      <c r="E187" s="349">
        <v>533</v>
      </c>
      <c r="F187" s="413" t="s">
        <v>1019</v>
      </c>
      <c r="G187" s="414">
        <v>19743</v>
      </c>
      <c r="H187" s="415">
        <v>46654</v>
      </c>
      <c r="I187" s="415">
        <v>22305</v>
      </c>
      <c r="J187" s="415">
        <v>24349</v>
      </c>
    </row>
    <row r="188" spans="1:10" ht="10.5" customHeight="1" thickTop="1" x14ac:dyDescent="0.15">
      <c r="A188" s="311" t="s">
        <v>107</v>
      </c>
      <c r="B188" s="334">
        <v>307</v>
      </c>
      <c r="C188" s="335">
        <v>575</v>
      </c>
      <c r="D188" s="328">
        <v>271</v>
      </c>
      <c r="E188" s="349">
        <v>304</v>
      </c>
      <c r="F188" s="351"/>
      <c r="G188" s="334"/>
      <c r="H188" s="335"/>
      <c r="I188" s="328"/>
      <c r="J188" s="328"/>
    </row>
    <row r="189" spans="1:10" ht="10.5" customHeight="1" x14ac:dyDescent="0.15">
      <c r="A189" s="311" t="s">
        <v>108</v>
      </c>
      <c r="B189" s="334">
        <v>613</v>
      </c>
      <c r="C189" s="335">
        <v>1412</v>
      </c>
      <c r="D189" s="328">
        <v>658</v>
      </c>
      <c r="E189" s="349">
        <v>754</v>
      </c>
      <c r="F189" s="346" t="s">
        <v>1020</v>
      </c>
      <c r="G189" s="347">
        <v>4136</v>
      </c>
      <c r="H189" s="339">
        <v>7861</v>
      </c>
      <c r="I189" s="339">
        <v>3771</v>
      </c>
      <c r="J189" s="339">
        <v>4090</v>
      </c>
    </row>
    <row r="190" spans="1:10" ht="10.5" customHeight="1" x14ac:dyDescent="0.15">
      <c r="A190" s="311" t="s">
        <v>109</v>
      </c>
      <c r="B190" s="334">
        <v>513</v>
      </c>
      <c r="C190" s="335">
        <v>1074</v>
      </c>
      <c r="D190" s="132">
        <v>473</v>
      </c>
      <c r="E190" s="349">
        <v>601</v>
      </c>
      <c r="F190" s="311" t="s">
        <v>1021</v>
      </c>
      <c r="G190" s="350">
        <v>405</v>
      </c>
      <c r="H190" s="335">
        <v>731</v>
      </c>
      <c r="I190" s="326">
        <v>365</v>
      </c>
      <c r="J190" s="132">
        <v>366</v>
      </c>
    </row>
    <row r="191" spans="1:10" ht="10.5" customHeight="1" x14ac:dyDescent="0.15">
      <c r="A191" s="311" t="s">
        <v>110</v>
      </c>
      <c r="B191" s="334">
        <v>656</v>
      </c>
      <c r="C191" s="335">
        <v>1425</v>
      </c>
      <c r="D191" s="328">
        <v>672</v>
      </c>
      <c r="E191" s="349">
        <v>753</v>
      </c>
      <c r="F191" s="311" t="s">
        <v>1022</v>
      </c>
      <c r="G191" s="334">
        <v>1800</v>
      </c>
      <c r="H191" s="335">
        <v>3439</v>
      </c>
      <c r="I191" s="328">
        <v>1617</v>
      </c>
      <c r="J191" s="326">
        <v>1822</v>
      </c>
    </row>
    <row r="192" spans="1:10" ht="10.5" customHeight="1" x14ac:dyDescent="0.15">
      <c r="A192" s="311" t="s">
        <v>1023</v>
      </c>
      <c r="B192" s="334">
        <v>602</v>
      </c>
      <c r="C192" s="335">
        <v>1148</v>
      </c>
      <c r="D192" s="328">
        <v>552</v>
      </c>
      <c r="E192" s="349">
        <v>596</v>
      </c>
      <c r="F192" s="311" t="s">
        <v>22</v>
      </c>
      <c r="G192" s="350">
        <v>368</v>
      </c>
      <c r="H192" s="335">
        <v>733</v>
      </c>
      <c r="I192" s="326">
        <v>361</v>
      </c>
      <c r="J192" s="328">
        <v>372</v>
      </c>
    </row>
    <row r="193" spans="1:10" ht="10.5" customHeight="1" x14ac:dyDescent="0.15">
      <c r="A193" s="311" t="s">
        <v>1024</v>
      </c>
      <c r="B193" s="334">
        <v>678</v>
      </c>
      <c r="C193" s="335">
        <v>1337</v>
      </c>
      <c r="D193" s="328">
        <v>633</v>
      </c>
      <c r="E193" s="349">
        <v>704</v>
      </c>
      <c r="F193" s="311" t="s">
        <v>23</v>
      </c>
      <c r="G193" s="350">
        <v>681</v>
      </c>
      <c r="H193" s="335">
        <v>1265</v>
      </c>
      <c r="I193" s="326">
        <v>647</v>
      </c>
      <c r="J193" s="326">
        <v>618</v>
      </c>
    </row>
    <row r="194" spans="1:10" ht="10.5" customHeight="1" x14ac:dyDescent="0.15">
      <c r="A194" s="311" t="s">
        <v>1025</v>
      </c>
      <c r="B194" s="334">
        <v>290</v>
      </c>
      <c r="C194" s="335">
        <v>530</v>
      </c>
      <c r="D194" s="328">
        <v>287</v>
      </c>
      <c r="E194" s="349">
        <v>243</v>
      </c>
      <c r="F194" s="311" t="s">
        <v>1026</v>
      </c>
      <c r="G194" s="350">
        <v>709</v>
      </c>
      <c r="H194" s="335">
        <v>1396</v>
      </c>
      <c r="I194" s="326">
        <v>647</v>
      </c>
      <c r="J194" s="326">
        <v>749</v>
      </c>
    </row>
    <row r="195" spans="1:10" ht="10.5" customHeight="1" x14ac:dyDescent="0.15">
      <c r="A195" s="311" t="s">
        <v>1027</v>
      </c>
      <c r="B195" s="334">
        <v>964</v>
      </c>
      <c r="C195" s="335">
        <v>1951</v>
      </c>
      <c r="D195" s="328">
        <v>930</v>
      </c>
      <c r="E195" s="352">
        <v>1021</v>
      </c>
      <c r="F195" s="311" t="s">
        <v>1028</v>
      </c>
      <c r="G195" s="350">
        <v>78</v>
      </c>
      <c r="H195" s="335">
        <v>155</v>
      </c>
      <c r="I195" s="326">
        <v>65</v>
      </c>
      <c r="J195" s="326">
        <v>90</v>
      </c>
    </row>
    <row r="196" spans="1:10" ht="10.5" customHeight="1" x14ac:dyDescent="0.15">
      <c r="A196" s="311" t="s">
        <v>1029</v>
      </c>
      <c r="B196" s="334">
        <v>1236</v>
      </c>
      <c r="C196" s="335">
        <v>2640</v>
      </c>
      <c r="D196" s="328">
        <v>1196</v>
      </c>
      <c r="E196" s="349">
        <v>1444</v>
      </c>
      <c r="F196" s="311" t="s">
        <v>1030</v>
      </c>
      <c r="G196" s="350">
        <v>95</v>
      </c>
      <c r="H196" s="335">
        <v>142</v>
      </c>
      <c r="I196" s="326">
        <v>69</v>
      </c>
      <c r="J196" s="326">
        <v>73</v>
      </c>
    </row>
    <row r="197" spans="1:10" ht="10.5" customHeight="1" x14ac:dyDescent="0.15">
      <c r="A197" s="311" t="s">
        <v>1031</v>
      </c>
      <c r="B197" s="334">
        <v>248</v>
      </c>
      <c r="C197" s="335">
        <v>864</v>
      </c>
      <c r="D197" s="328">
        <v>427</v>
      </c>
      <c r="E197" s="349">
        <v>437</v>
      </c>
      <c r="F197" s="353"/>
      <c r="G197" s="354"/>
      <c r="H197" s="345"/>
      <c r="I197" s="355"/>
      <c r="J197" s="355"/>
    </row>
    <row r="198" spans="1:10" ht="10.5" customHeight="1" x14ac:dyDescent="0.15">
      <c r="A198" s="311" t="s">
        <v>1032</v>
      </c>
      <c r="B198" s="334">
        <v>721</v>
      </c>
      <c r="C198" s="335">
        <v>917</v>
      </c>
      <c r="D198" s="328">
        <v>222</v>
      </c>
      <c r="E198" s="328">
        <v>695</v>
      </c>
      <c r="F198" s="346" t="s">
        <v>1033</v>
      </c>
      <c r="G198" s="347">
        <v>15607</v>
      </c>
      <c r="H198" s="339">
        <v>38793</v>
      </c>
      <c r="I198" s="339">
        <v>18534</v>
      </c>
      <c r="J198" s="339">
        <v>20259</v>
      </c>
    </row>
    <row r="199" spans="1:10" ht="10.5" customHeight="1" x14ac:dyDescent="0.15">
      <c r="A199" s="311" t="s">
        <v>1034</v>
      </c>
      <c r="B199" s="334">
        <v>25</v>
      </c>
      <c r="C199" s="335">
        <v>53</v>
      </c>
      <c r="D199" s="328">
        <v>24</v>
      </c>
      <c r="E199" s="328">
        <v>29</v>
      </c>
      <c r="F199" s="88" t="s">
        <v>1035</v>
      </c>
      <c r="G199" s="350">
        <v>805</v>
      </c>
      <c r="H199" s="335">
        <v>1850</v>
      </c>
      <c r="I199" s="326">
        <v>874</v>
      </c>
      <c r="J199" s="326">
        <v>976</v>
      </c>
    </row>
    <row r="200" spans="1:10" ht="10.5" customHeight="1" x14ac:dyDescent="0.15">
      <c r="A200" s="333"/>
      <c r="B200" s="334"/>
      <c r="C200" s="335"/>
      <c r="D200" s="328"/>
      <c r="E200" s="328"/>
      <c r="F200" s="88" t="s">
        <v>1036</v>
      </c>
      <c r="G200" s="334">
        <v>693</v>
      </c>
      <c r="H200" s="335">
        <v>1709</v>
      </c>
      <c r="I200" s="328">
        <v>838</v>
      </c>
      <c r="J200" s="328">
        <v>871</v>
      </c>
    </row>
    <row r="201" spans="1:10" ht="10.5" customHeight="1" x14ac:dyDescent="0.15">
      <c r="A201" s="416" t="s">
        <v>1037</v>
      </c>
      <c r="B201" s="347">
        <v>14639</v>
      </c>
      <c r="C201" s="339">
        <v>31120</v>
      </c>
      <c r="D201" s="339">
        <v>14259</v>
      </c>
      <c r="E201" s="339">
        <v>16861</v>
      </c>
      <c r="F201" s="88" t="s">
        <v>39</v>
      </c>
      <c r="G201" s="334">
        <v>457</v>
      </c>
      <c r="H201" s="335">
        <v>1535</v>
      </c>
      <c r="I201" s="328">
        <v>765</v>
      </c>
      <c r="J201" s="328">
        <v>770</v>
      </c>
    </row>
    <row r="202" spans="1:10" ht="10.5" customHeight="1" x14ac:dyDescent="0.15">
      <c r="A202" s="311" t="s">
        <v>1038</v>
      </c>
      <c r="B202" s="334">
        <v>903</v>
      </c>
      <c r="C202" s="335">
        <v>1747</v>
      </c>
      <c r="D202" s="328">
        <v>818</v>
      </c>
      <c r="E202" s="328">
        <v>929</v>
      </c>
      <c r="F202" s="88" t="s">
        <v>40</v>
      </c>
      <c r="G202" s="334">
        <v>325</v>
      </c>
      <c r="H202" s="335">
        <v>1157</v>
      </c>
      <c r="I202" s="328">
        <v>563</v>
      </c>
      <c r="J202" s="328">
        <v>594</v>
      </c>
    </row>
    <row r="203" spans="1:10" ht="10.5" customHeight="1" x14ac:dyDescent="0.15">
      <c r="A203" s="311" t="s">
        <v>1040</v>
      </c>
      <c r="B203" s="334">
        <v>1021</v>
      </c>
      <c r="C203" s="335">
        <v>2193</v>
      </c>
      <c r="D203" s="328">
        <v>1023</v>
      </c>
      <c r="E203" s="328">
        <v>1170</v>
      </c>
      <c r="F203" s="88" t="s">
        <v>1039</v>
      </c>
      <c r="G203" s="350">
        <v>425</v>
      </c>
      <c r="H203" s="335">
        <v>1063</v>
      </c>
      <c r="I203" s="326">
        <v>530</v>
      </c>
      <c r="J203" s="326">
        <v>533</v>
      </c>
    </row>
    <row r="204" spans="1:10" ht="10.5" customHeight="1" x14ac:dyDescent="0.15">
      <c r="A204" s="311" t="s">
        <v>1042</v>
      </c>
      <c r="B204" s="334">
        <v>1280</v>
      </c>
      <c r="C204" s="335">
        <v>2788</v>
      </c>
      <c r="D204" s="328">
        <v>1293</v>
      </c>
      <c r="E204" s="328">
        <v>1495</v>
      </c>
      <c r="F204" s="88" t="s">
        <v>1041</v>
      </c>
      <c r="G204" s="334">
        <v>308</v>
      </c>
      <c r="H204" s="335">
        <v>705</v>
      </c>
      <c r="I204" s="328">
        <v>327</v>
      </c>
      <c r="J204" s="328">
        <v>378</v>
      </c>
    </row>
    <row r="205" spans="1:10" ht="10.5" customHeight="1" x14ac:dyDescent="0.15">
      <c r="A205" s="311" t="s">
        <v>1044</v>
      </c>
      <c r="B205" s="334">
        <v>1084</v>
      </c>
      <c r="C205" s="335">
        <v>2281</v>
      </c>
      <c r="D205" s="328">
        <v>1008</v>
      </c>
      <c r="E205" s="328">
        <v>1273</v>
      </c>
      <c r="F205" s="88" t="s">
        <v>1043</v>
      </c>
      <c r="G205" s="350">
        <v>2961</v>
      </c>
      <c r="H205" s="335">
        <v>6945</v>
      </c>
      <c r="I205" s="326">
        <v>3340</v>
      </c>
      <c r="J205" s="326">
        <v>3605</v>
      </c>
    </row>
    <row r="206" spans="1:10" ht="10.5" customHeight="1" x14ac:dyDescent="0.15">
      <c r="A206" s="311" t="s">
        <v>1046</v>
      </c>
      <c r="B206" s="334">
        <v>883</v>
      </c>
      <c r="C206" s="335">
        <v>1979</v>
      </c>
      <c r="D206" s="328">
        <v>922</v>
      </c>
      <c r="E206" s="328">
        <v>1057</v>
      </c>
      <c r="F206" s="88" t="s">
        <v>1045</v>
      </c>
      <c r="G206" s="334">
        <v>1123</v>
      </c>
      <c r="H206" s="335">
        <v>2843</v>
      </c>
      <c r="I206" s="328">
        <v>1352</v>
      </c>
      <c r="J206" s="328">
        <v>1491</v>
      </c>
    </row>
    <row r="207" spans="1:10" ht="10.5" customHeight="1" x14ac:dyDescent="0.15">
      <c r="A207" s="311" t="s">
        <v>1047</v>
      </c>
      <c r="B207" s="334">
        <v>950</v>
      </c>
      <c r="C207" s="335">
        <v>2054</v>
      </c>
      <c r="D207" s="328">
        <v>879</v>
      </c>
      <c r="E207" s="328">
        <v>1175</v>
      </c>
      <c r="F207" s="88" t="s">
        <v>24</v>
      </c>
      <c r="G207" s="350">
        <v>418</v>
      </c>
      <c r="H207" s="335">
        <v>964</v>
      </c>
      <c r="I207" s="326">
        <v>468</v>
      </c>
      <c r="J207" s="326">
        <v>496</v>
      </c>
    </row>
    <row r="208" spans="1:10" ht="10.5" customHeight="1" x14ac:dyDescent="0.15">
      <c r="A208" s="311" t="s">
        <v>1048</v>
      </c>
      <c r="B208" s="334">
        <v>1259</v>
      </c>
      <c r="C208" s="335">
        <v>2806</v>
      </c>
      <c r="D208" s="328">
        <v>1258</v>
      </c>
      <c r="E208" s="328">
        <v>1548</v>
      </c>
      <c r="F208" s="88" t="s">
        <v>25</v>
      </c>
      <c r="G208" s="334">
        <v>663</v>
      </c>
      <c r="H208" s="335">
        <v>1626</v>
      </c>
      <c r="I208" s="328">
        <v>755</v>
      </c>
      <c r="J208" s="328">
        <v>871</v>
      </c>
    </row>
    <row r="209" spans="1:10" ht="10.5" customHeight="1" x14ac:dyDescent="0.15">
      <c r="A209" s="311" t="s">
        <v>1049</v>
      </c>
      <c r="B209" s="334">
        <v>406</v>
      </c>
      <c r="C209" s="335">
        <v>902</v>
      </c>
      <c r="D209" s="328">
        <v>397</v>
      </c>
      <c r="E209" s="328">
        <v>505</v>
      </c>
      <c r="F209" s="88" t="s">
        <v>26</v>
      </c>
      <c r="G209" s="334">
        <v>614</v>
      </c>
      <c r="H209" s="335">
        <v>1486</v>
      </c>
      <c r="I209" s="328">
        <v>692</v>
      </c>
      <c r="J209" s="328">
        <v>794</v>
      </c>
    </row>
    <row r="210" spans="1:10" ht="10.5" customHeight="1" x14ac:dyDescent="0.15">
      <c r="A210" s="311" t="s">
        <v>1050</v>
      </c>
      <c r="B210" s="334">
        <v>499</v>
      </c>
      <c r="C210" s="335">
        <v>1120</v>
      </c>
      <c r="D210" s="328">
        <v>504</v>
      </c>
      <c r="E210" s="328">
        <v>616</v>
      </c>
      <c r="F210" s="88" t="s">
        <v>27</v>
      </c>
      <c r="G210" s="334">
        <v>707</v>
      </c>
      <c r="H210" s="335">
        <v>1708</v>
      </c>
      <c r="I210" s="328">
        <v>795</v>
      </c>
      <c r="J210" s="328">
        <v>913</v>
      </c>
    </row>
    <row r="211" spans="1:10" ht="10.5" customHeight="1" x14ac:dyDescent="0.15">
      <c r="A211" s="311" t="s">
        <v>1051</v>
      </c>
      <c r="B211" s="334">
        <v>587</v>
      </c>
      <c r="C211" s="335">
        <v>1180</v>
      </c>
      <c r="D211" s="328">
        <v>551</v>
      </c>
      <c r="E211" s="328">
        <v>629</v>
      </c>
      <c r="F211" s="88" t="s">
        <v>29</v>
      </c>
      <c r="G211" s="350">
        <v>586</v>
      </c>
      <c r="H211" s="335">
        <v>1636</v>
      </c>
      <c r="I211" s="326">
        <v>736</v>
      </c>
      <c r="J211" s="326">
        <v>900</v>
      </c>
    </row>
    <row r="212" spans="1:10" ht="10.5" customHeight="1" x14ac:dyDescent="0.15">
      <c r="A212" s="311" t="s">
        <v>1052</v>
      </c>
      <c r="B212" s="334">
        <v>838</v>
      </c>
      <c r="C212" s="335">
        <v>1511</v>
      </c>
      <c r="D212" s="328">
        <v>725</v>
      </c>
      <c r="E212" s="328">
        <v>786</v>
      </c>
      <c r="F212" s="88" t="s">
        <v>31</v>
      </c>
      <c r="G212" s="334">
        <v>72</v>
      </c>
      <c r="H212" s="335">
        <v>150</v>
      </c>
      <c r="I212" s="328">
        <v>71</v>
      </c>
      <c r="J212" s="328">
        <v>79</v>
      </c>
    </row>
    <row r="213" spans="1:10" ht="10.5" customHeight="1" x14ac:dyDescent="0.15">
      <c r="A213" s="311" t="s">
        <v>1054</v>
      </c>
      <c r="B213" s="334">
        <v>368</v>
      </c>
      <c r="C213" s="335">
        <v>699</v>
      </c>
      <c r="D213" s="326">
        <v>353</v>
      </c>
      <c r="E213" s="326">
        <v>346</v>
      </c>
      <c r="F213" s="88" t="s">
        <v>1053</v>
      </c>
      <c r="G213" s="350">
        <v>350</v>
      </c>
      <c r="H213" s="335">
        <v>803</v>
      </c>
      <c r="I213" s="326">
        <v>389</v>
      </c>
      <c r="J213" s="326">
        <v>414</v>
      </c>
    </row>
    <row r="214" spans="1:10" ht="10.5" customHeight="1" x14ac:dyDescent="0.15">
      <c r="A214" s="311" t="s">
        <v>1056</v>
      </c>
      <c r="B214" s="334">
        <v>555</v>
      </c>
      <c r="C214" s="335">
        <v>1224</v>
      </c>
      <c r="D214" s="326">
        <v>568</v>
      </c>
      <c r="E214" s="326">
        <v>656</v>
      </c>
      <c r="F214" s="88" t="s">
        <v>1055</v>
      </c>
      <c r="G214" s="334">
        <v>585</v>
      </c>
      <c r="H214" s="335">
        <v>1393</v>
      </c>
      <c r="I214" s="328">
        <v>653</v>
      </c>
      <c r="J214" s="328">
        <v>740</v>
      </c>
    </row>
    <row r="215" spans="1:10" ht="10.5" customHeight="1" x14ac:dyDescent="0.15">
      <c r="A215" s="311" t="s">
        <v>1057</v>
      </c>
      <c r="B215" s="334">
        <v>802</v>
      </c>
      <c r="C215" s="335">
        <v>1757</v>
      </c>
      <c r="D215" s="326">
        <v>824</v>
      </c>
      <c r="E215" s="326">
        <v>933</v>
      </c>
      <c r="F215" s="88" t="s">
        <v>34</v>
      </c>
      <c r="G215" s="350">
        <v>257</v>
      </c>
      <c r="H215" s="335">
        <v>565</v>
      </c>
      <c r="I215" s="326">
        <v>257</v>
      </c>
      <c r="J215" s="326">
        <v>308</v>
      </c>
    </row>
    <row r="216" spans="1:10" ht="10.5" customHeight="1" x14ac:dyDescent="0.15">
      <c r="A216" s="311" t="s">
        <v>1058</v>
      </c>
      <c r="B216" s="334">
        <v>287</v>
      </c>
      <c r="C216" s="335">
        <v>642</v>
      </c>
      <c r="D216" s="326">
        <v>292</v>
      </c>
      <c r="E216" s="326">
        <v>350</v>
      </c>
      <c r="F216" s="88" t="s">
        <v>35</v>
      </c>
      <c r="G216" s="334">
        <v>218</v>
      </c>
      <c r="H216" s="335">
        <v>472</v>
      </c>
      <c r="I216" s="328">
        <v>227</v>
      </c>
      <c r="J216" s="328">
        <v>245</v>
      </c>
    </row>
    <row r="217" spans="1:10" ht="10.5" customHeight="1" x14ac:dyDescent="0.15">
      <c r="A217" s="311" t="s">
        <v>1059</v>
      </c>
      <c r="B217" s="334">
        <v>659</v>
      </c>
      <c r="C217" s="335">
        <v>1488</v>
      </c>
      <c r="D217" s="328">
        <v>633</v>
      </c>
      <c r="E217" s="328">
        <v>855</v>
      </c>
      <c r="F217" s="88" t="s">
        <v>36</v>
      </c>
      <c r="G217" s="334">
        <v>184</v>
      </c>
      <c r="H217" s="335">
        <v>395</v>
      </c>
      <c r="I217" s="328">
        <v>187</v>
      </c>
      <c r="J217" s="328">
        <v>208</v>
      </c>
    </row>
    <row r="218" spans="1:10" ht="10.5" customHeight="1" x14ac:dyDescent="0.15">
      <c r="A218" s="311" t="s">
        <v>1060</v>
      </c>
      <c r="B218" s="334">
        <v>1136</v>
      </c>
      <c r="C218" s="335">
        <v>2242</v>
      </c>
      <c r="D218" s="328">
        <v>1016</v>
      </c>
      <c r="E218" s="328">
        <v>1226</v>
      </c>
      <c r="F218" s="88" t="s">
        <v>37</v>
      </c>
      <c r="G218" s="334">
        <v>338</v>
      </c>
      <c r="H218" s="335">
        <v>747</v>
      </c>
      <c r="I218" s="328">
        <v>335</v>
      </c>
      <c r="J218" s="328">
        <v>412</v>
      </c>
    </row>
    <row r="219" spans="1:10" ht="10.5" customHeight="1" x14ac:dyDescent="0.15">
      <c r="A219" s="311" t="s">
        <v>1061</v>
      </c>
      <c r="B219" s="334">
        <v>728</v>
      </c>
      <c r="C219" s="335">
        <v>1596</v>
      </c>
      <c r="D219" s="328">
        <v>769</v>
      </c>
      <c r="E219" s="328">
        <v>827</v>
      </c>
      <c r="F219" s="88" t="s">
        <v>38</v>
      </c>
      <c r="G219" s="350">
        <v>183</v>
      </c>
      <c r="H219" s="335">
        <v>397</v>
      </c>
      <c r="I219" s="326">
        <v>192</v>
      </c>
      <c r="J219" s="326">
        <v>205</v>
      </c>
    </row>
    <row r="220" spans="1:10" ht="10.5" customHeight="1" x14ac:dyDescent="0.15">
      <c r="A220" s="311" t="s">
        <v>1063</v>
      </c>
      <c r="B220" s="334">
        <v>394</v>
      </c>
      <c r="C220" s="335">
        <v>911</v>
      </c>
      <c r="D220" s="328">
        <v>426</v>
      </c>
      <c r="E220" s="328">
        <v>485</v>
      </c>
      <c r="F220" s="88" t="s">
        <v>1062</v>
      </c>
      <c r="G220" s="334">
        <v>710</v>
      </c>
      <c r="H220" s="335">
        <v>1634</v>
      </c>
      <c r="I220" s="328">
        <v>802</v>
      </c>
      <c r="J220" s="328">
        <v>832</v>
      </c>
    </row>
    <row r="221" spans="1:10" ht="10.5" customHeight="1" x14ac:dyDescent="0.15">
      <c r="A221" s="311"/>
      <c r="B221" s="334"/>
      <c r="C221" s="335"/>
      <c r="D221" s="328"/>
      <c r="E221" s="328"/>
      <c r="F221" s="88" t="s">
        <v>1064</v>
      </c>
      <c r="G221" s="350">
        <v>169</v>
      </c>
      <c r="H221" s="335">
        <v>411</v>
      </c>
      <c r="I221" s="326">
        <v>199</v>
      </c>
      <c r="J221" s="326">
        <v>212</v>
      </c>
    </row>
    <row r="222" spans="1:10" ht="10.5" customHeight="1" x14ac:dyDescent="0.15">
      <c r="A222" s="311"/>
      <c r="B222" s="334"/>
      <c r="C222" s="335"/>
      <c r="D222" s="326"/>
      <c r="E222" s="326"/>
      <c r="F222" s="88" t="s">
        <v>1065</v>
      </c>
      <c r="G222" s="334">
        <v>89</v>
      </c>
      <c r="H222" s="335">
        <v>196</v>
      </c>
      <c r="I222" s="328">
        <v>101</v>
      </c>
      <c r="J222" s="328">
        <v>95</v>
      </c>
    </row>
    <row r="223" spans="1:10" ht="10.5" customHeight="1" x14ac:dyDescent="0.15">
      <c r="A223" s="260"/>
      <c r="B223" s="311"/>
      <c r="C223" s="311"/>
      <c r="D223" s="311"/>
      <c r="E223" s="313"/>
      <c r="F223" s="88" t="s">
        <v>1066</v>
      </c>
      <c r="G223" s="350">
        <v>499</v>
      </c>
      <c r="H223" s="335">
        <v>1328</v>
      </c>
      <c r="I223" s="326">
        <v>625</v>
      </c>
      <c r="J223" s="326">
        <v>703</v>
      </c>
    </row>
    <row r="224" spans="1:10" ht="10.5" customHeight="1" x14ac:dyDescent="0.15">
      <c r="A224" s="260"/>
      <c r="B224" s="311"/>
      <c r="C224" s="311"/>
      <c r="D224" s="311"/>
      <c r="E224" s="313"/>
      <c r="F224" s="88" t="s">
        <v>1067</v>
      </c>
      <c r="G224" s="334">
        <v>1567</v>
      </c>
      <c r="H224" s="335">
        <v>4312</v>
      </c>
      <c r="I224" s="328">
        <v>2106</v>
      </c>
      <c r="J224" s="328">
        <v>2206</v>
      </c>
    </row>
    <row r="225" spans="1:10" ht="10.5" customHeight="1" thickBot="1" x14ac:dyDescent="0.2">
      <c r="A225" s="394"/>
      <c r="B225" s="395"/>
      <c r="C225" s="396"/>
      <c r="D225" s="397"/>
      <c r="E225" s="397"/>
      <c r="F225" s="385" t="s">
        <v>1068</v>
      </c>
      <c r="G225" s="395">
        <v>301</v>
      </c>
      <c r="H225" s="391">
        <v>763</v>
      </c>
      <c r="I225" s="389">
        <v>355</v>
      </c>
      <c r="J225" s="389">
        <v>408</v>
      </c>
    </row>
    <row r="226" spans="1:10" ht="10.5" customHeight="1" x14ac:dyDescent="0.15">
      <c r="A226" s="311"/>
      <c r="B226" s="330"/>
      <c r="C226" s="330"/>
      <c r="D226" s="330"/>
      <c r="E226" s="330"/>
      <c r="F226" s="333"/>
      <c r="G226" s="331"/>
      <c r="H226" s="330"/>
      <c r="I226" s="331"/>
      <c r="J226" s="331"/>
    </row>
    <row r="227" spans="1:10" ht="10.5" customHeight="1" x14ac:dyDescent="0.15">
      <c r="A227" s="311"/>
      <c r="B227" s="330"/>
      <c r="C227" s="330"/>
      <c r="D227" s="330"/>
      <c r="E227" s="330"/>
      <c r="F227" s="333"/>
      <c r="G227" s="331"/>
      <c r="H227" s="330"/>
      <c r="I227" s="331"/>
      <c r="J227" s="331"/>
    </row>
    <row r="228" spans="1:10" ht="17.25" customHeight="1" x14ac:dyDescent="0.15">
      <c r="A228" s="543" t="s">
        <v>1142</v>
      </c>
      <c r="B228" s="543"/>
      <c r="C228" s="543"/>
      <c r="D228" s="543"/>
      <c r="E228" s="543"/>
      <c r="F228" s="543"/>
      <c r="G228" s="543"/>
      <c r="H228" s="543"/>
      <c r="I228" s="543"/>
      <c r="J228" s="543"/>
    </row>
    <row r="229" spans="1:10" ht="10.5" customHeight="1" x14ac:dyDescent="0.15">
      <c r="A229" s="312"/>
      <c r="B229" s="330"/>
      <c r="C229" s="330"/>
      <c r="D229" s="330"/>
      <c r="E229" s="330"/>
      <c r="F229" s="333"/>
      <c r="G229" s="331"/>
      <c r="H229" s="330"/>
      <c r="I229" s="331"/>
      <c r="J229" s="331"/>
    </row>
    <row r="230" spans="1:10" ht="10.5" customHeight="1" thickBot="1" x14ac:dyDescent="0.2">
      <c r="A230" s="314"/>
      <c r="B230" s="393"/>
      <c r="C230" s="378"/>
      <c r="D230" s="380"/>
      <c r="E230" s="378"/>
      <c r="F230" s="379"/>
      <c r="G230" s="378"/>
      <c r="H230" s="380"/>
      <c r="I230" s="378"/>
      <c r="J230" s="381"/>
    </row>
    <row r="231" spans="1:10" ht="10.5" customHeight="1" x14ac:dyDescent="0.15">
      <c r="A231" s="557" t="s">
        <v>1164</v>
      </c>
      <c r="B231" s="559" t="s">
        <v>751</v>
      </c>
      <c r="C231" s="555" t="s">
        <v>1165</v>
      </c>
      <c r="D231" s="556"/>
      <c r="E231" s="556"/>
      <c r="F231" s="559" t="s">
        <v>1164</v>
      </c>
      <c r="G231" s="559" t="s">
        <v>751</v>
      </c>
      <c r="H231" s="555" t="s">
        <v>1165</v>
      </c>
      <c r="I231" s="556"/>
      <c r="J231" s="556"/>
    </row>
    <row r="232" spans="1:10" ht="10.5" customHeight="1" x14ac:dyDescent="0.15">
      <c r="A232" s="558"/>
      <c r="B232" s="560"/>
      <c r="C232" s="316" t="s">
        <v>2</v>
      </c>
      <c r="D232" s="316" t="s">
        <v>120</v>
      </c>
      <c r="E232" s="317" t="s">
        <v>121</v>
      </c>
      <c r="F232" s="560"/>
      <c r="G232" s="560"/>
      <c r="H232" s="316" t="s">
        <v>2</v>
      </c>
      <c r="I232" s="316" t="s">
        <v>120</v>
      </c>
      <c r="J232" s="317" t="s">
        <v>121</v>
      </c>
    </row>
    <row r="233" spans="1:10" ht="10.5" customHeight="1" thickBot="1" x14ac:dyDescent="0.2">
      <c r="A233" s="409" t="s">
        <v>1069</v>
      </c>
      <c r="B233" s="410">
        <v>20359</v>
      </c>
      <c r="C233" s="411">
        <v>42030</v>
      </c>
      <c r="D233" s="411">
        <v>19989</v>
      </c>
      <c r="E233" s="411">
        <v>22041</v>
      </c>
      <c r="F233" s="412" t="s">
        <v>1070</v>
      </c>
      <c r="G233" s="410">
        <v>15566</v>
      </c>
      <c r="H233" s="411">
        <v>35873</v>
      </c>
      <c r="I233" s="411">
        <v>17094</v>
      </c>
      <c r="J233" s="411">
        <v>18779</v>
      </c>
    </row>
    <row r="234" spans="1:10" ht="10.5" customHeight="1" thickTop="1" x14ac:dyDescent="0.15">
      <c r="A234" s="408"/>
      <c r="B234" s="406"/>
      <c r="C234" s="407"/>
      <c r="D234" s="407"/>
      <c r="E234" s="407"/>
      <c r="F234" s="358"/>
      <c r="G234" s="359"/>
      <c r="H234" s="360"/>
      <c r="I234" s="360"/>
      <c r="J234" s="360"/>
    </row>
    <row r="235" spans="1:10" ht="10.5" customHeight="1" x14ac:dyDescent="0.15">
      <c r="A235" s="357" t="s">
        <v>1071</v>
      </c>
      <c r="B235" s="347">
        <v>6821</v>
      </c>
      <c r="C235" s="339">
        <v>14999</v>
      </c>
      <c r="D235" s="339">
        <v>7133</v>
      </c>
      <c r="E235" s="339">
        <v>7866</v>
      </c>
      <c r="F235" s="338" t="s">
        <v>1072</v>
      </c>
      <c r="G235" s="347">
        <v>8080</v>
      </c>
      <c r="H235" s="339">
        <v>19945</v>
      </c>
      <c r="I235" s="339">
        <v>9548</v>
      </c>
      <c r="J235" s="339">
        <v>10397</v>
      </c>
    </row>
    <row r="236" spans="1:10" ht="10.5" customHeight="1" x14ac:dyDescent="0.15">
      <c r="A236" s="311" t="s">
        <v>1073</v>
      </c>
      <c r="B236" s="425">
        <v>651</v>
      </c>
      <c r="C236" s="361">
        <v>1392</v>
      </c>
      <c r="D236" s="361">
        <v>619</v>
      </c>
      <c r="E236" s="361">
        <v>773</v>
      </c>
      <c r="F236" s="88" t="s">
        <v>1074</v>
      </c>
      <c r="G236" s="334">
        <v>101</v>
      </c>
      <c r="H236" s="335">
        <v>164</v>
      </c>
      <c r="I236" s="328">
        <v>95</v>
      </c>
      <c r="J236" s="328">
        <v>69</v>
      </c>
    </row>
    <row r="237" spans="1:10" ht="10.5" customHeight="1" x14ac:dyDescent="0.15">
      <c r="A237" s="311" t="s">
        <v>1075</v>
      </c>
      <c r="B237" s="425">
        <v>28</v>
      </c>
      <c r="C237" s="361">
        <v>58</v>
      </c>
      <c r="D237" s="361">
        <v>29</v>
      </c>
      <c r="E237" s="361">
        <v>29</v>
      </c>
      <c r="F237" s="88" t="s">
        <v>1076</v>
      </c>
      <c r="G237" s="334">
        <v>488</v>
      </c>
      <c r="H237" s="335">
        <v>1019</v>
      </c>
      <c r="I237" s="328">
        <v>489</v>
      </c>
      <c r="J237" s="328">
        <v>530</v>
      </c>
    </row>
    <row r="238" spans="1:10" ht="10.5" customHeight="1" x14ac:dyDescent="0.15">
      <c r="A238" s="311" t="s">
        <v>1077</v>
      </c>
      <c r="B238" s="425">
        <v>429</v>
      </c>
      <c r="C238" s="361">
        <v>824</v>
      </c>
      <c r="D238" s="361">
        <v>400</v>
      </c>
      <c r="E238" s="361">
        <v>424</v>
      </c>
      <c r="F238" s="88" t="s">
        <v>41</v>
      </c>
      <c r="G238" s="334">
        <v>103</v>
      </c>
      <c r="H238" s="335">
        <v>196</v>
      </c>
      <c r="I238" s="328">
        <v>99</v>
      </c>
      <c r="J238" s="328">
        <v>97</v>
      </c>
    </row>
    <row r="239" spans="1:10" ht="10.5" customHeight="1" x14ac:dyDescent="0.15">
      <c r="A239" s="311" t="s">
        <v>1078</v>
      </c>
      <c r="B239" s="334">
        <v>335</v>
      </c>
      <c r="C239" s="335">
        <v>807</v>
      </c>
      <c r="D239" s="328">
        <v>381</v>
      </c>
      <c r="E239" s="328">
        <v>426</v>
      </c>
      <c r="F239" s="88" t="s">
        <v>1079</v>
      </c>
      <c r="G239" s="334">
        <v>340</v>
      </c>
      <c r="H239" s="335">
        <v>655</v>
      </c>
      <c r="I239" s="328">
        <v>306</v>
      </c>
      <c r="J239" s="328">
        <v>349</v>
      </c>
    </row>
    <row r="240" spans="1:10" ht="10.5" customHeight="1" x14ac:dyDescent="0.15">
      <c r="A240" s="311" t="s">
        <v>1080</v>
      </c>
      <c r="B240" s="334">
        <v>818</v>
      </c>
      <c r="C240" s="335">
        <v>1963</v>
      </c>
      <c r="D240" s="328">
        <v>889</v>
      </c>
      <c r="E240" s="328">
        <v>1074</v>
      </c>
      <c r="F240" s="88" t="s">
        <v>1081</v>
      </c>
      <c r="G240" s="334">
        <v>14</v>
      </c>
      <c r="H240" s="335">
        <v>34</v>
      </c>
      <c r="I240" s="328">
        <v>15</v>
      </c>
      <c r="J240" s="328">
        <v>19</v>
      </c>
    </row>
    <row r="241" spans="1:10" ht="10.5" customHeight="1" x14ac:dyDescent="0.15">
      <c r="A241" s="311" t="s">
        <v>1082</v>
      </c>
      <c r="B241" s="334">
        <v>253</v>
      </c>
      <c r="C241" s="335">
        <v>567</v>
      </c>
      <c r="D241" s="328">
        <v>277</v>
      </c>
      <c r="E241" s="328">
        <v>290</v>
      </c>
      <c r="F241" s="88" t="s">
        <v>1083</v>
      </c>
      <c r="G241" s="334">
        <v>575</v>
      </c>
      <c r="H241" s="335">
        <v>1496</v>
      </c>
      <c r="I241" s="328">
        <v>702</v>
      </c>
      <c r="J241" s="328">
        <v>794</v>
      </c>
    </row>
    <row r="242" spans="1:10" ht="10.5" customHeight="1" x14ac:dyDescent="0.15">
      <c r="A242" s="311" t="s">
        <v>1084</v>
      </c>
      <c r="B242" s="334">
        <v>369</v>
      </c>
      <c r="C242" s="335">
        <v>818</v>
      </c>
      <c r="D242" s="328">
        <v>397</v>
      </c>
      <c r="E242" s="132">
        <v>421</v>
      </c>
      <c r="F242" s="88" t="s">
        <v>1085</v>
      </c>
      <c r="G242" s="334">
        <v>366</v>
      </c>
      <c r="H242" s="335">
        <v>892</v>
      </c>
      <c r="I242" s="328">
        <v>423</v>
      </c>
      <c r="J242" s="328">
        <v>469</v>
      </c>
    </row>
    <row r="243" spans="1:10" ht="10.5" customHeight="1" x14ac:dyDescent="0.15">
      <c r="A243" s="311" t="s">
        <v>1086</v>
      </c>
      <c r="B243" s="334">
        <v>522</v>
      </c>
      <c r="C243" s="335">
        <v>1181</v>
      </c>
      <c r="D243" s="328">
        <v>565</v>
      </c>
      <c r="E243" s="328">
        <v>616</v>
      </c>
      <c r="F243" s="88" t="s">
        <v>1087</v>
      </c>
      <c r="G243" s="334">
        <v>530</v>
      </c>
      <c r="H243" s="335">
        <v>1122</v>
      </c>
      <c r="I243" s="328">
        <v>530</v>
      </c>
      <c r="J243" s="328">
        <v>592</v>
      </c>
    </row>
    <row r="244" spans="1:10" ht="10.5" customHeight="1" x14ac:dyDescent="0.15">
      <c r="A244" s="311" t="s">
        <v>1088</v>
      </c>
      <c r="B244" s="334">
        <v>0</v>
      </c>
      <c r="C244" s="335">
        <v>0</v>
      </c>
      <c r="D244" s="328">
        <v>0</v>
      </c>
      <c r="E244" s="328">
        <v>0</v>
      </c>
      <c r="F244" s="88" t="s">
        <v>1089</v>
      </c>
      <c r="G244" s="334">
        <v>357</v>
      </c>
      <c r="H244" s="335">
        <v>755</v>
      </c>
      <c r="I244" s="328">
        <v>347</v>
      </c>
      <c r="J244" s="328">
        <v>408</v>
      </c>
    </row>
    <row r="245" spans="1:10" ht="10.5" customHeight="1" x14ac:dyDescent="0.15">
      <c r="A245" s="311" t="s">
        <v>1090</v>
      </c>
      <c r="B245" s="334">
        <v>105</v>
      </c>
      <c r="C245" s="335">
        <v>199</v>
      </c>
      <c r="D245" s="328">
        <v>110</v>
      </c>
      <c r="E245" s="328">
        <v>89</v>
      </c>
      <c r="F245" s="88" t="s">
        <v>1091</v>
      </c>
      <c r="G245" s="334">
        <v>523</v>
      </c>
      <c r="H245" s="335">
        <v>1623</v>
      </c>
      <c r="I245" s="328">
        <v>792</v>
      </c>
      <c r="J245" s="328">
        <v>831</v>
      </c>
    </row>
    <row r="246" spans="1:10" ht="10.5" customHeight="1" x14ac:dyDescent="0.15">
      <c r="A246" s="311" t="s">
        <v>1092</v>
      </c>
      <c r="B246" s="334">
        <v>138</v>
      </c>
      <c r="C246" s="335">
        <v>288</v>
      </c>
      <c r="D246" s="328">
        <v>142</v>
      </c>
      <c r="E246" s="328">
        <v>146</v>
      </c>
      <c r="F246" s="88" t="s">
        <v>1093</v>
      </c>
      <c r="G246" s="334">
        <v>572</v>
      </c>
      <c r="H246" s="335">
        <v>1995</v>
      </c>
      <c r="I246" s="328">
        <v>992</v>
      </c>
      <c r="J246" s="328">
        <v>1003</v>
      </c>
    </row>
    <row r="247" spans="1:10" ht="10.5" customHeight="1" x14ac:dyDescent="0.15">
      <c r="A247" s="311" t="s">
        <v>1094</v>
      </c>
      <c r="B247" s="334">
        <v>17</v>
      </c>
      <c r="C247" s="335">
        <v>32</v>
      </c>
      <c r="D247" s="328">
        <v>22</v>
      </c>
      <c r="E247" s="328">
        <v>10</v>
      </c>
      <c r="F247" s="88" t="s">
        <v>46</v>
      </c>
      <c r="G247" s="334">
        <v>11</v>
      </c>
      <c r="H247" s="335">
        <v>21</v>
      </c>
      <c r="I247" s="328">
        <v>12</v>
      </c>
      <c r="J247" s="328">
        <v>9</v>
      </c>
    </row>
    <row r="248" spans="1:10" ht="10.5" customHeight="1" x14ac:dyDescent="0.15">
      <c r="A248" s="311" t="s">
        <v>1095</v>
      </c>
      <c r="B248" s="334">
        <v>1</v>
      </c>
      <c r="C248" s="335">
        <v>3</v>
      </c>
      <c r="D248" s="328">
        <v>2</v>
      </c>
      <c r="E248" s="328">
        <v>1</v>
      </c>
      <c r="F248" s="88" t="s">
        <v>1096</v>
      </c>
      <c r="G248" s="334">
        <v>1087</v>
      </c>
      <c r="H248" s="335">
        <v>2632</v>
      </c>
      <c r="I248" s="328">
        <v>1214</v>
      </c>
      <c r="J248" s="328">
        <v>1418</v>
      </c>
    </row>
    <row r="249" spans="1:10" ht="10.5" customHeight="1" x14ac:dyDescent="0.15">
      <c r="A249" s="311" t="s">
        <v>1097</v>
      </c>
      <c r="B249" s="334">
        <v>580</v>
      </c>
      <c r="C249" s="335">
        <v>1292</v>
      </c>
      <c r="D249" s="328">
        <v>608</v>
      </c>
      <c r="E249" s="328">
        <v>684</v>
      </c>
      <c r="F249" s="88" t="s">
        <v>1098</v>
      </c>
      <c r="G249" s="334">
        <v>357</v>
      </c>
      <c r="H249" s="335">
        <v>1124</v>
      </c>
      <c r="I249" s="328">
        <v>544</v>
      </c>
      <c r="J249" s="328">
        <v>580</v>
      </c>
    </row>
    <row r="250" spans="1:10" ht="10.5" customHeight="1" x14ac:dyDescent="0.15">
      <c r="A250" s="311" t="s">
        <v>1099</v>
      </c>
      <c r="B250" s="334">
        <v>667</v>
      </c>
      <c r="C250" s="335">
        <v>1382</v>
      </c>
      <c r="D250" s="328">
        <v>666</v>
      </c>
      <c r="E250" s="328">
        <v>716</v>
      </c>
      <c r="F250" s="88" t="s">
        <v>1100</v>
      </c>
      <c r="G250" s="334">
        <v>0</v>
      </c>
      <c r="H250" s="335">
        <v>0</v>
      </c>
      <c r="I250" s="328">
        <v>0</v>
      </c>
      <c r="J250" s="328">
        <v>0</v>
      </c>
    </row>
    <row r="251" spans="1:10" ht="10.5" customHeight="1" x14ac:dyDescent="0.15">
      <c r="A251" s="311" t="s">
        <v>1101</v>
      </c>
      <c r="B251" s="334">
        <v>1</v>
      </c>
      <c r="C251" s="335">
        <v>3</v>
      </c>
      <c r="D251" s="132">
        <v>1</v>
      </c>
      <c r="E251" s="328">
        <v>2</v>
      </c>
      <c r="F251" s="88" t="s">
        <v>1102</v>
      </c>
      <c r="G251" s="334">
        <v>504</v>
      </c>
      <c r="H251" s="335">
        <v>1145</v>
      </c>
      <c r="I251" s="132">
        <v>550</v>
      </c>
      <c r="J251" s="328">
        <v>595</v>
      </c>
    </row>
    <row r="252" spans="1:10" ht="10.5" customHeight="1" x14ac:dyDescent="0.15">
      <c r="A252" s="311" t="s">
        <v>1103</v>
      </c>
      <c r="B252" s="334">
        <v>273</v>
      </c>
      <c r="C252" s="335">
        <v>503</v>
      </c>
      <c r="D252" s="328">
        <v>262</v>
      </c>
      <c r="E252" s="328">
        <v>241</v>
      </c>
      <c r="F252" s="88" t="s">
        <v>43</v>
      </c>
      <c r="G252" s="334">
        <v>774</v>
      </c>
      <c r="H252" s="335">
        <v>1756</v>
      </c>
      <c r="I252" s="132">
        <v>824</v>
      </c>
      <c r="J252" s="328">
        <v>932</v>
      </c>
    </row>
    <row r="253" spans="1:10" ht="10.5" customHeight="1" x14ac:dyDescent="0.15">
      <c r="A253" s="311" t="s">
        <v>1104</v>
      </c>
      <c r="B253" s="334">
        <v>768</v>
      </c>
      <c r="C253" s="335">
        <v>1633</v>
      </c>
      <c r="D253" s="328">
        <v>790</v>
      </c>
      <c r="E253" s="328">
        <v>843</v>
      </c>
      <c r="F253" s="88" t="s">
        <v>506</v>
      </c>
      <c r="G253" s="334">
        <v>854</v>
      </c>
      <c r="H253" s="335">
        <v>2203</v>
      </c>
      <c r="I253" s="132">
        <v>1060</v>
      </c>
      <c r="J253" s="328">
        <v>1143</v>
      </c>
    </row>
    <row r="254" spans="1:10" ht="10.5" customHeight="1" x14ac:dyDescent="0.15">
      <c r="A254" s="311" t="s">
        <v>83</v>
      </c>
      <c r="B254" s="334">
        <v>373</v>
      </c>
      <c r="C254" s="335">
        <v>848</v>
      </c>
      <c r="D254" s="328">
        <v>390</v>
      </c>
      <c r="E254" s="328">
        <v>458</v>
      </c>
      <c r="F254" s="88" t="s">
        <v>45</v>
      </c>
      <c r="G254" s="334">
        <v>524</v>
      </c>
      <c r="H254" s="335">
        <v>1113</v>
      </c>
      <c r="I254" s="132">
        <v>554</v>
      </c>
      <c r="J254" s="328">
        <v>559</v>
      </c>
    </row>
    <row r="255" spans="1:10" ht="10.5" customHeight="1" x14ac:dyDescent="0.15">
      <c r="A255" s="311" t="s">
        <v>84</v>
      </c>
      <c r="B255" s="334">
        <v>493</v>
      </c>
      <c r="C255" s="335">
        <v>1206</v>
      </c>
      <c r="D255" s="328">
        <v>583</v>
      </c>
      <c r="E255" s="328">
        <v>623</v>
      </c>
      <c r="F255" s="88"/>
      <c r="G255" s="334"/>
      <c r="H255" s="335"/>
      <c r="I255" s="132"/>
      <c r="J255" s="328"/>
    </row>
    <row r="256" spans="1:10" ht="10.5" customHeight="1" x14ac:dyDescent="0.15">
      <c r="A256" s="333"/>
      <c r="B256" s="334"/>
      <c r="C256" s="335"/>
      <c r="D256" s="328"/>
      <c r="E256" s="132"/>
      <c r="F256" s="338" t="s">
        <v>1105</v>
      </c>
      <c r="G256" s="347">
        <v>2009</v>
      </c>
      <c r="H256" s="339">
        <v>3604</v>
      </c>
      <c r="I256" s="339">
        <v>1600</v>
      </c>
      <c r="J256" s="339">
        <v>2004</v>
      </c>
    </row>
    <row r="257" spans="1:10" ht="10.5" customHeight="1" x14ac:dyDescent="0.15">
      <c r="A257" s="357" t="s">
        <v>1106</v>
      </c>
      <c r="B257" s="347">
        <v>3286</v>
      </c>
      <c r="C257" s="339">
        <v>6690</v>
      </c>
      <c r="D257" s="339">
        <v>3308</v>
      </c>
      <c r="E257" s="339">
        <v>3382</v>
      </c>
      <c r="F257" s="88" t="s">
        <v>47</v>
      </c>
      <c r="G257" s="334">
        <v>218</v>
      </c>
      <c r="H257" s="335">
        <v>440</v>
      </c>
      <c r="I257" s="132">
        <v>218</v>
      </c>
      <c r="J257" s="328">
        <v>222</v>
      </c>
    </row>
    <row r="258" spans="1:10" ht="10.5" customHeight="1" x14ac:dyDescent="0.15">
      <c r="A258" s="311" t="s">
        <v>85</v>
      </c>
      <c r="B258" s="196">
        <v>1978</v>
      </c>
      <c r="C258" s="335">
        <v>3995</v>
      </c>
      <c r="D258" s="328">
        <v>2006</v>
      </c>
      <c r="E258" s="328">
        <v>1989</v>
      </c>
      <c r="F258" s="88" t="s">
        <v>48</v>
      </c>
      <c r="G258" s="334">
        <v>90</v>
      </c>
      <c r="H258" s="335">
        <v>152</v>
      </c>
      <c r="I258" s="328">
        <v>64</v>
      </c>
      <c r="J258" s="328">
        <v>88</v>
      </c>
    </row>
    <row r="259" spans="1:10" ht="10.5" customHeight="1" x14ac:dyDescent="0.15">
      <c r="A259" s="311" t="s">
        <v>86</v>
      </c>
      <c r="B259" s="334">
        <v>159</v>
      </c>
      <c r="C259" s="335">
        <v>344</v>
      </c>
      <c r="D259" s="328">
        <v>167</v>
      </c>
      <c r="E259" s="328">
        <v>177</v>
      </c>
      <c r="F259" s="88" t="s">
        <v>49</v>
      </c>
      <c r="G259" s="334">
        <v>302</v>
      </c>
      <c r="H259" s="335">
        <v>545</v>
      </c>
      <c r="I259" s="328">
        <v>240</v>
      </c>
      <c r="J259" s="328">
        <v>305</v>
      </c>
    </row>
    <row r="260" spans="1:10" ht="10.5" customHeight="1" x14ac:dyDescent="0.15">
      <c r="A260" s="311" t="s">
        <v>87</v>
      </c>
      <c r="B260" s="196">
        <v>225</v>
      </c>
      <c r="C260" s="335">
        <v>476</v>
      </c>
      <c r="D260" s="328">
        <v>230</v>
      </c>
      <c r="E260" s="328">
        <v>246</v>
      </c>
      <c r="F260" s="88" t="s">
        <v>50</v>
      </c>
      <c r="G260" s="334">
        <v>303</v>
      </c>
      <c r="H260" s="335">
        <v>514</v>
      </c>
      <c r="I260" s="328">
        <v>202</v>
      </c>
      <c r="J260" s="328">
        <v>312</v>
      </c>
    </row>
    <row r="261" spans="1:10" ht="10.5" customHeight="1" x14ac:dyDescent="0.15">
      <c r="A261" s="311" t="s">
        <v>88</v>
      </c>
      <c r="B261" s="196">
        <v>264</v>
      </c>
      <c r="C261" s="335">
        <v>550</v>
      </c>
      <c r="D261" s="328">
        <v>269</v>
      </c>
      <c r="E261" s="328">
        <v>281</v>
      </c>
      <c r="F261" s="88" t="s">
        <v>51</v>
      </c>
      <c r="G261" s="334">
        <v>104</v>
      </c>
      <c r="H261" s="335">
        <v>208</v>
      </c>
      <c r="I261" s="328">
        <v>98</v>
      </c>
      <c r="J261" s="328">
        <v>110</v>
      </c>
    </row>
    <row r="262" spans="1:10" ht="10.5" customHeight="1" x14ac:dyDescent="0.15">
      <c r="A262" s="311" t="s">
        <v>89</v>
      </c>
      <c r="B262" s="334">
        <v>436</v>
      </c>
      <c r="C262" s="335">
        <v>894</v>
      </c>
      <c r="D262" s="328">
        <v>435</v>
      </c>
      <c r="E262" s="328">
        <v>459</v>
      </c>
      <c r="F262" s="88" t="s">
        <v>52</v>
      </c>
      <c r="G262" s="334">
        <v>178</v>
      </c>
      <c r="H262" s="335">
        <v>315</v>
      </c>
      <c r="I262" s="328">
        <v>133</v>
      </c>
      <c r="J262" s="328">
        <v>182</v>
      </c>
    </row>
    <row r="263" spans="1:10" ht="10.5" customHeight="1" x14ac:dyDescent="0.15">
      <c r="A263" s="311" t="s">
        <v>90</v>
      </c>
      <c r="B263" s="334">
        <v>165</v>
      </c>
      <c r="C263" s="335">
        <v>302</v>
      </c>
      <c r="D263" s="328">
        <v>145</v>
      </c>
      <c r="E263" s="328">
        <v>157</v>
      </c>
      <c r="F263" s="88" t="s">
        <v>53</v>
      </c>
      <c r="G263" s="334">
        <v>47</v>
      </c>
      <c r="H263" s="335">
        <v>96</v>
      </c>
      <c r="I263" s="328">
        <v>42</v>
      </c>
      <c r="J263" s="328">
        <v>54</v>
      </c>
    </row>
    <row r="264" spans="1:10" ht="10.5" customHeight="1" x14ac:dyDescent="0.15">
      <c r="A264" s="311" t="s">
        <v>1107</v>
      </c>
      <c r="B264" s="334">
        <v>59</v>
      </c>
      <c r="C264" s="335">
        <v>129</v>
      </c>
      <c r="D264" s="326">
        <v>56</v>
      </c>
      <c r="E264" s="328">
        <v>73</v>
      </c>
      <c r="F264" s="88" t="s">
        <v>54</v>
      </c>
      <c r="G264" s="334">
        <v>44</v>
      </c>
      <c r="H264" s="335">
        <v>88</v>
      </c>
      <c r="I264" s="328">
        <v>40</v>
      </c>
      <c r="J264" s="328">
        <v>48</v>
      </c>
    </row>
    <row r="265" spans="1:10" ht="10.5" customHeight="1" x14ac:dyDescent="0.15">
      <c r="A265" s="333"/>
      <c r="B265" s="196"/>
      <c r="C265" s="335"/>
      <c r="D265" s="326"/>
      <c r="E265" s="328"/>
      <c r="F265" s="88" t="s">
        <v>55</v>
      </c>
      <c r="G265" s="334">
        <v>7</v>
      </c>
      <c r="H265" s="335">
        <v>13</v>
      </c>
      <c r="I265" s="328">
        <v>8</v>
      </c>
      <c r="J265" s="328">
        <v>5</v>
      </c>
    </row>
    <row r="266" spans="1:10" ht="10.5" customHeight="1" x14ac:dyDescent="0.15">
      <c r="A266" s="357" t="s">
        <v>1108</v>
      </c>
      <c r="B266" s="347">
        <v>1915</v>
      </c>
      <c r="C266" s="339">
        <v>3718</v>
      </c>
      <c r="D266" s="339">
        <v>1807</v>
      </c>
      <c r="E266" s="339">
        <v>1911</v>
      </c>
      <c r="F266" s="88" t="s">
        <v>56</v>
      </c>
      <c r="G266" s="350">
        <v>50</v>
      </c>
      <c r="H266" s="362">
        <v>93</v>
      </c>
      <c r="I266" s="326">
        <v>40</v>
      </c>
      <c r="J266" s="326">
        <v>53</v>
      </c>
    </row>
    <row r="267" spans="1:10" ht="10.5" customHeight="1" x14ac:dyDescent="0.15">
      <c r="A267" s="333" t="s">
        <v>1109</v>
      </c>
      <c r="B267" s="350">
        <v>1915</v>
      </c>
      <c r="C267" s="335">
        <v>3718</v>
      </c>
      <c r="D267" s="328">
        <v>1807</v>
      </c>
      <c r="E267" s="326">
        <v>1911</v>
      </c>
      <c r="F267" s="88" t="s">
        <v>57</v>
      </c>
      <c r="G267" s="350">
        <v>42</v>
      </c>
      <c r="H267" s="362">
        <v>92</v>
      </c>
      <c r="I267" s="326">
        <v>44</v>
      </c>
      <c r="J267" s="326">
        <v>48</v>
      </c>
    </row>
    <row r="268" spans="1:10" ht="10.5" customHeight="1" x14ac:dyDescent="0.15">
      <c r="A268" s="333"/>
      <c r="B268" s="196"/>
      <c r="C268" s="335"/>
      <c r="D268" s="328"/>
      <c r="E268" s="326"/>
      <c r="F268" s="88" t="s">
        <v>59</v>
      </c>
      <c r="G268" s="350">
        <v>114</v>
      </c>
      <c r="H268" s="362">
        <v>176</v>
      </c>
      <c r="I268" s="326">
        <v>73</v>
      </c>
      <c r="J268" s="326">
        <v>103</v>
      </c>
    </row>
    <row r="269" spans="1:10" ht="10.5" customHeight="1" x14ac:dyDescent="0.15">
      <c r="A269" s="357" t="s">
        <v>1110</v>
      </c>
      <c r="B269" s="347">
        <v>433</v>
      </c>
      <c r="C269" s="339">
        <v>699</v>
      </c>
      <c r="D269" s="339">
        <v>301</v>
      </c>
      <c r="E269" s="363">
        <v>398</v>
      </c>
      <c r="F269" s="260" t="s">
        <v>61</v>
      </c>
      <c r="G269" s="350">
        <v>158</v>
      </c>
      <c r="H269" s="362">
        <v>283</v>
      </c>
      <c r="I269" s="326">
        <v>116</v>
      </c>
      <c r="J269" s="326">
        <v>167</v>
      </c>
    </row>
    <row r="270" spans="1:10" ht="10.5" customHeight="1" x14ac:dyDescent="0.15">
      <c r="A270" s="311" t="s">
        <v>93</v>
      </c>
      <c r="B270" s="350">
        <v>152</v>
      </c>
      <c r="C270" s="335">
        <v>261</v>
      </c>
      <c r="D270" s="328">
        <v>118</v>
      </c>
      <c r="E270" s="328">
        <v>143</v>
      </c>
      <c r="F270" s="88" t="s">
        <v>62</v>
      </c>
      <c r="G270" s="350">
        <v>33</v>
      </c>
      <c r="H270" s="362">
        <v>61</v>
      </c>
      <c r="I270" s="326">
        <v>23</v>
      </c>
      <c r="J270" s="364">
        <v>38</v>
      </c>
    </row>
    <row r="271" spans="1:10" ht="10.5" customHeight="1" x14ac:dyDescent="0.15">
      <c r="A271" s="311" t="s">
        <v>94</v>
      </c>
      <c r="B271" s="334">
        <v>281</v>
      </c>
      <c r="C271" s="335">
        <v>438</v>
      </c>
      <c r="D271" s="328">
        <v>183</v>
      </c>
      <c r="E271" s="328">
        <v>255</v>
      </c>
      <c r="F271" s="88" t="s">
        <v>64</v>
      </c>
      <c r="G271" s="350">
        <v>8</v>
      </c>
      <c r="H271" s="362">
        <v>14</v>
      </c>
      <c r="I271" s="326">
        <v>8</v>
      </c>
      <c r="J271" s="364">
        <v>6</v>
      </c>
    </row>
    <row r="272" spans="1:10" ht="10.5" customHeight="1" x14ac:dyDescent="0.15">
      <c r="A272" s="333"/>
      <c r="B272" s="334"/>
      <c r="C272" s="335"/>
      <c r="D272" s="328"/>
      <c r="E272" s="328"/>
      <c r="F272" s="88" t="s">
        <v>66</v>
      </c>
      <c r="G272" s="350">
        <v>11</v>
      </c>
      <c r="H272" s="362">
        <v>19</v>
      </c>
      <c r="I272" s="326">
        <v>9</v>
      </c>
      <c r="J272" s="364">
        <v>10</v>
      </c>
    </row>
    <row r="273" spans="1:10" ht="10.5" customHeight="1" x14ac:dyDescent="0.15">
      <c r="A273" s="357" t="s">
        <v>1111</v>
      </c>
      <c r="B273" s="347">
        <v>261</v>
      </c>
      <c r="C273" s="339">
        <v>375</v>
      </c>
      <c r="D273" s="339">
        <v>180</v>
      </c>
      <c r="E273" s="339">
        <v>195</v>
      </c>
      <c r="F273" s="88" t="s">
        <v>68</v>
      </c>
      <c r="G273" s="350">
        <v>26</v>
      </c>
      <c r="H273" s="362">
        <v>57</v>
      </c>
      <c r="I273" s="364">
        <v>22</v>
      </c>
      <c r="J273" s="364">
        <v>35</v>
      </c>
    </row>
    <row r="274" spans="1:10" ht="10.5" customHeight="1" x14ac:dyDescent="0.15">
      <c r="A274" s="311" t="s">
        <v>1112</v>
      </c>
      <c r="B274" s="334">
        <v>261</v>
      </c>
      <c r="C274" s="335">
        <v>375</v>
      </c>
      <c r="D274" s="328">
        <v>180</v>
      </c>
      <c r="E274" s="328">
        <v>195</v>
      </c>
      <c r="F274" s="88" t="s">
        <v>70</v>
      </c>
      <c r="G274" s="350">
        <v>48</v>
      </c>
      <c r="H274" s="362">
        <v>84</v>
      </c>
      <c r="I274" s="326">
        <v>39</v>
      </c>
      <c r="J274" s="364">
        <v>45</v>
      </c>
    </row>
    <row r="275" spans="1:10" ht="10.5" customHeight="1" x14ac:dyDescent="0.15">
      <c r="A275" s="333"/>
      <c r="B275" s="334"/>
      <c r="C275" s="335"/>
      <c r="D275" s="328"/>
      <c r="E275" s="328"/>
      <c r="F275" s="88" t="s">
        <v>72</v>
      </c>
      <c r="G275" s="350">
        <v>59</v>
      </c>
      <c r="H275" s="362">
        <v>91</v>
      </c>
      <c r="I275" s="326">
        <v>41</v>
      </c>
      <c r="J275" s="364">
        <v>50</v>
      </c>
    </row>
    <row r="276" spans="1:10" ht="10.5" customHeight="1" x14ac:dyDescent="0.15">
      <c r="A276" s="357" t="s">
        <v>1113</v>
      </c>
      <c r="B276" s="347">
        <v>2748</v>
      </c>
      <c r="C276" s="339">
        <v>5296</v>
      </c>
      <c r="D276" s="339">
        <v>2433</v>
      </c>
      <c r="E276" s="339">
        <v>2863</v>
      </c>
      <c r="F276" s="88" t="s">
        <v>73</v>
      </c>
      <c r="G276" s="350">
        <v>64</v>
      </c>
      <c r="H276" s="362">
        <v>118</v>
      </c>
      <c r="I276" s="364">
        <v>53</v>
      </c>
      <c r="J276" s="364">
        <v>65</v>
      </c>
    </row>
    <row r="277" spans="1:10" ht="10.5" customHeight="1" x14ac:dyDescent="0.15">
      <c r="A277" s="311" t="s">
        <v>1114</v>
      </c>
      <c r="B277" s="334">
        <v>65</v>
      </c>
      <c r="C277" s="335">
        <v>120</v>
      </c>
      <c r="D277" s="328">
        <v>50</v>
      </c>
      <c r="E277" s="328">
        <v>70</v>
      </c>
      <c r="F277" s="88" t="s">
        <v>74</v>
      </c>
      <c r="G277" s="350">
        <v>103</v>
      </c>
      <c r="H277" s="362">
        <v>145</v>
      </c>
      <c r="I277" s="326">
        <v>87</v>
      </c>
      <c r="J277" s="364">
        <v>58</v>
      </c>
    </row>
    <row r="278" spans="1:10" ht="10.5" customHeight="1" x14ac:dyDescent="0.15">
      <c r="A278" s="311" t="s">
        <v>1115</v>
      </c>
      <c r="B278" s="334">
        <v>278</v>
      </c>
      <c r="C278" s="335">
        <v>520</v>
      </c>
      <c r="D278" s="328">
        <v>234</v>
      </c>
      <c r="E278" s="328">
        <v>286</v>
      </c>
      <c r="F278" s="365"/>
      <c r="G278" s="350"/>
      <c r="H278" s="362"/>
      <c r="I278" s="326"/>
      <c r="J278" s="364"/>
    </row>
    <row r="279" spans="1:10" ht="10.5" customHeight="1" x14ac:dyDescent="0.15">
      <c r="A279" s="311" t="s">
        <v>1116</v>
      </c>
      <c r="B279" s="334">
        <v>101</v>
      </c>
      <c r="C279" s="335">
        <v>198</v>
      </c>
      <c r="D279" s="328">
        <v>84</v>
      </c>
      <c r="E279" s="328">
        <v>114</v>
      </c>
      <c r="F279" s="338" t="s">
        <v>1117</v>
      </c>
      <c r="G279" s="347">
        <v>5477</v>
      </c>
      <c r="H279" s="339">
        <v>12324</v>
      </c>
      <c r="I279" s="339">
        <v>5946</v>
      </c>
      <c r="J279" s="339">
        <v>6378</v>
      </c>
    </row>
    <row r="280" spans="1:10" ht="10.5" customHeight="1" x14ac:dyDescent="0.15">
      <c r="A280" s="311" t="s">
        <v>1118</v>
      </c>
      <c r="B280" s="334">
        <v>562</v>
      </c>
      <c r="C280" s="335">
        <v>1162</v>
      </c>
      <c r="D280" s="328">
        <v>549</v>
      </c>
      <c r="E280" s="328">
        <v>613</v>
      </c>
      <c r="F280" s="88" t="s">
        <v>1119</v>
      </c>
      <c r="G280" s="350">
        <v>263</v>
      </c>
      <c r="H280" s="362">
        <v>608</v>
      </c>
      <c r="I280" s="326">
        <v>302</v>
      </c>
      <c r="J280" s="326">
        <v>306</v>
      </c>
    </row>
    <row r="281" spans="1:10" ht="10.5" customHeight="1" x14ac:dyDescent="0.15">
      <c r="A281" s="311" t="s">
        <v>1120</v>
      </c>
      <c r="B281" s="334">
        <v>85</v>
      </c>
      <c r="C281" s="335">
        <v>192</v>
      </c>
      <c r="D281" s="328">
        <v>97</v>
      </c>
      <c r="E281" s="328">
        <v>95</v>
      </c>
      <c r="F281" s="88" t="s">
        <v>1121</v>
      </c>
      <c r="G281" s="350">
        <v>461</v>
      </c>
      <c r="H281" s="362">
        <v>1036</v>
      </c>
      <c r="I281" s="326">
        <v>508</v>
      </c>
      <c r="J281" s="326">
        <v>528</v>
      </c>
    </row>
    <row r="282" spans="1:10" ht="10.5" customHeight="1" x14ac:dyDescent="0.15">
      <c r="A282" s="311" t="s">
        <v>1122</v>
      </c>
      <c r="B282" s="334">
        <v>894</v>
      </c>
      <c r="C282" s="335">
        <v>1671</v>
      </c>
      <c r="D282" s="328">
        <v>756</v>
      </c>
      <c r="E282" s="328">
        <v>915</v>
      </c>
      <c r="F282" s="88" t="s">
        <v>1123</v>
      </c>
      <c r="G282" s="350">
        <v>355</v>
      </c>
      <c r="H282" s="362">
        <v>765</v>
      </c>
      <c r="I282" s="326">
        <v>375</v>
      </c>
      <c r="J282" s="326">
        <v>390</v>
      </c>
    </row>
    <row r="283" spans="1:10" ht="10.5" customHeight="1" x14ac:dyDescent="0.15">
      <c r="A283" s="311" t="s">
        <v>1124</v>
      </c>
      <c r="B283" s="334">
        <v>763</v>
      </c>
      <c r="C283" s="335">
        <v>1433</v>
      </c>
      <c r="D283" s="328">
        <v>663</v>
      </c>
      <c r="E283" s="328">
        <v>770</v>
      </c>
      <c r="F283" s="88" t="s">
        <v>1125</v>
      </c>
      <c r="G283" s="350">
        <v>340</v>
      </c>
      <c r="H283" s="362">
        <v>781</v>
      </c>
      <c r="I283" s="326">
        <v>357</v>
      </c>
      <c r="J283" s="326">
        <v>424</v>
      </c>
    </row>
    <row r="284" spans="1:10" ht="10.5" customHeight="1" x14ac:dyDescent="0.15">
      <c r="A284" s="333"/>
      <c r="B284" s="334"/>
      <c r="C284" s="335"/>
      <c r="D284" s="328"/>
      <c r="E284" s="328"/>
      <c r="F284" s="88" t="s">
        <v>1126</v>
      </c>
      <c r="G284" s="350">
        <v>156</v>
      </c>
      <c r="H284" s="362">
        <v>412</v>
      </c>
      <c r="I284" s="326">
        <v>205</v>
      </c>
      <c r="J284" s="326">
        <v>207</v>
      </c>
    </row>
    <row r="285" spans="1:10" ht="10.5" customHeight="1" x14ac:dyDescent="0.15">
      <c r="A285" s="357" t="s">
        <v>1127</v>
      </c>
      <c r="B285" s="347">
        <v>4895</v>
      </c>
      <c r="C285" s="339">
        <v>10253</v>
      </c>
      <c r="D285" s="339">
        <v>4827</v>
      </c>
      <c r="E285" s="339">
        <v>5426</v>
      </c>
      <c r="F285" s="88" t="s">
        <v>1128</v>
      </c>
      <c r="G285" s="350">
        <v>715</v>
      </c>
      <c r="H285" s="362">
        <v>1659</v>
      </c>
      <c r="I285" s="326">
        <v>813</v>
      </c>
      <c r="J285" s="326">
        <v>846</v>
      </c>
    </row>
    <row r="286" spans="1:10" ht="10.5" customHeight="1" x14ac:dyDescent="0.15">
      <c r="A286" s="311" t="s">
        <v>1129</v>
      </c>
      <c r="B286" s="334">
        <v>1007</v>
      </c>
      <c r="C286" s="335">
        <v>2142</v>
      </c>
      <c r="D286" s="328">
        <v>971</v>
      </c>
      <c r="E286" s="328">
        <v>1171</v>
      </c>
      <c r="F286" s="88" t="s">
        <v>1130</v>
      </c>
      <c r="G286" s="350">
        <v>711</v>
      </c>
      <c r="H286" s="362">
        <v>1497</v>
      </c>
      <c r="I286" s="326">
        <v>710</v>
      </c>
      <c r="J286" s="326">
        <v>787</v>
      </c>
    </row>
    <row r="287" spans="1:10" ht="10.5" customHeight="1" x14ac:dyDescent="0.15">
      <c r="A287" s="311" t="s">
        <v>1131</v>
      </c>
      <c r="B287" s="334">
        <v>354</v>
      </c>
      <c r="C287" s="335">
        <v>749</v>
      </c>
      <c r="D287" s="328">
        <v>353</v>
      </c>
      <c r="E287" s="328">
        <v>396</v>
      </c>
      <c r="F287" s="88" t="s">
        <v>1132</v>
      </c>
      <c r="G287" s="334">
        <v>2476</v>
      </c>
      <c r="H287" s="335">
        <v>5566</v>
      </c>
      <c r="I287" s="328">
        <v>2676</v>
      </c>
      <c r="J287" s="328">
        <v>2890</v>
      </c>
    </row>
    <row r="288" spans="1:10" ht="10.5" customHeight="1" x14ac:dyDescent="0.15">
      <c r="A288" s="311" t="s">
        <v>1133</v>
      </c>
      <c r="B288" s="334">
        <v>799</v>
      </c>
      <c r="C288" s="335">
        <v>1645</v>
      </c>
      <c r="D288" s="328">
        <v>753</v>
      </c>
      <c r="E288" s="328">
        <v>892</v>
      </c>
      <c r="F288" s="88"/>
      <c r="G288" s="311"/>
      <c r="H288" s="311"/>
      <c r="I288" s="311"/>
      <c r="J288" s="311"/>
    </row>
    <row r="289" spans="1:10" ht="10.5" customHeight="1" x14ac:dyDescent="0.15">
      <c r="A289" s="311" t="s">
        <v>1134</v>
      </c>
      <c r="B289" s="334">
        <v>430</v>
      </c>
      <c r="C289" s="335">
        <v>991</v>
      </c>
      <c r="D289" s="328">
        <v>468</v>
      </c>
      <c r="E289" s="328">
        <v>523</v>
      </c>
      <c r="F289" s="88"/>
      <c r="G289" s="311"/>
      <c r="H289" s="311"/>
      <c r="I289" s="311"/>
      <c r="J289" s="311"/>
    </row>
    <row r="290" spans="1:10" ht="10.5" customHeight="1" x14ac:dyDescent="0.15">
      <c r="A290" s="311" t="s">
        <v>1135</v>
      </c>
      <c r="B290" s="334">
        <v>41</v>
      </c>
      <c r="C290" s="335">
        <v>69</v>
      </c>
      <c r="D290" s="328">
        <v>32</v>
      </c>
      <c r="E290" s="328">
        <v>37</v>
      </c>
      <c r="F290" s="88"/>
      <c r="G290" s="311"/>
      <c r="H290" s="311"/>
      <c r="I290" s="311"/>
      <c r="J290" s="311"/>
    </row>
    <row r="291" spans="1:10" ht="10.5" customHeight="1" x14ac:dyDescent="0.15">
      <c r="A291" s="311" t="s">
        <v>1136</v>
      </c>
      <c r="B291" s="334">
        <v>727</v>
      </c>
      <c r="C291" s="335">
        <v>964</v>
      </c>
      <c r="D291" s="328">
        <v>483</v>
      </c>
      <c r="E291" s="328">
        <v>481</v>
      </c>
      <c r="F291" s="88"/>
      <c r="G291" s="311"/>
      <c r="H291" s="311"/>
      <c r="I291" s="311"/>
      <c r="J291" s="311"/>
    </row>
    <row r="292" spans="1:10" ht="10.5" customHeight="1" x14ac:dyDescent="0.15">
      <c r="A292" s="311" t="s">
        <v>1137</v>
      </c>
      <c r="B292" s="334">
        <v>1180</v>
      </c>
      <c r="C292" s="335">
        <v>2885</v>
      </c>
      <c r="D292" s="328">
        <v>1375</v>
      </c>
      <c r="E292" s="328">
        <v>1510</v>
      </c>
      <c r="F292" s="88"/>
      <c r="G292" s="311"/>
      <c r="H292" s="311"/>
      <c r="I292" s="311"/>
      <c r="J292" s="311"/>
    </row>
    <row r="293" spans="1:10" ht="10.5" customHeight="1" x14ac:dyDescent="0.15">
      <c r="A293" s="311" t="s">
        <v>1138</v>
      </c>
      <c r="B293" s="334">
        <v>357</v>
      </c>
      <c r="C293" s="335">
        <v>808</v>
      </c>
      <c r="D293" s="328">
        <v>392</v>
      </c>
      <c r="E293" s="328">
        <v>416</v>
      </c>
      <c r="F293" s="88"/>
      <c r="G293" s="311"/>
      <c r="H293" s="311"/>
      <c r="I293" s="311"/>
      <c r="J293" s="311"/>
    </row>
    <row r="294" spans="1:10" ht="10.5" customHeight="1" thickBot="1" x14ac:dyDescent="0.2">
      <c r="A294" s="394"/>
      <c r="B294" s="395"/>
      <c r="C294" s="391"/>
      <c r="D294" s="389"/>
      <c r="E294" s="389"/>
      <c r="F294" s="398"/>
      <c r="G294" s="389"/>
      <c r="H294" s="391"/>
      <c r="I294" s="389"/>
      <c r="J294" s="389"/>
    </row>
    <row r="295" spans="1:10" ht="10.5" customHeight="1" x14ac:dyDescent="0.15">
      <c r="A295" s="197" t="s">
        <v>1163</v>
      </c>
      <c r="B295" s="197"/>
      <c r="C295" s="197"/>
      <c r="D295" s="197"/>
      <c r="E295" s="197"/>
      <c r="F295" s="197"/>
      <c r="G295" s="197"/>
      <c r="H295" s="197"/>
      <c r="I295" s="197"/>
      <c r="J295" s="197"/>
    </row>
  </sheetData>
  <mergeCells count="28">
    <mergeCell ref="A149:J149"/>
    <mergeCell ref="A228:J228"/>
    <mergeCell ref="A231:A232"/>
    <mergeCell ref="B231:B232"/>
    <mergeCell ref="C231:E231"/>
    <mergeCell ref="F231:F232"/>
    <mergeCell ref="G231:G232"/>
    <mergeCell ref="H231:J231"/>
    <mergeCell ref="A152:A153"/>
    <mergeCell ref="B152:B153"/>
    <mergeCell ref="C152:E152"/>
    <mergeCell ref="F152:F153"/>
    <mergeCell ref="G152:G153"/>
    <mergeCell ref="H152:J152"/>
    <mergeCell ref="A1:J1"/>
    <mergeCell ref="H85:J85"/>
    <mergeCell ref="A4:A5"/>
    <mergeCell ref="B4:B5"/>
    <mergeCell ref="C4:E4"/>
    <mergeCell ref="F4:F5"/>
    <mergeCell ref="G4:G5"/>
    <mergeCell ref="H4:J4"/>
    <mergeCell ref="A85:A86"/>
    <mergeCell ref="B85:B86"/>
    <mergeCell ref="C85:E85"/>
    <mergeCell ref="F85:F86"/>
    <mergeCell ref="G85:G86"/>
    <mergeCell ref="A82:J82"/>
  </mergeCells>
  <phoneticPr fontId="2"/>
  <printOptions horizont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  <rowBreaks count="3" manualBreakCount="3">
    <brk id="81" max="9" man="1"/>
    <brk id="148" max="16383" man="1"/>
    <brk id="2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63"/>
  <sheetViews>
    <sheetView showGridLines="0" zoomScale="115" zoomScaleNormal="115" workbookViewId="0">
      <selection sqref="A1:K1"/>
    </sheetView>
  </sheetViews>
  <sheetFormatPr defaultRowHeight="13.5" x14ac:dyDescent="0.15"/>
  <cols>
    <col min="1" max="1" width="15.625" style="2" customWidth="1"/>
    <col min="2" max="2" width="3.125" style="2" customWidth="1"/>
    <col min="3" max="3" width="5.625" style="2" customWidth="1"/>
    <col min="4" max="4" width="8.125" style="2" customWidth="1"/>
    <col min="5" max="5" width="8.625" style="2" customWidth="1"/>
    <col min="6" max="7" width="8.125" style="2" customWidth="1"/>
    <col min="8" max="11" width="8.625" style="2" customWidth="1"/>
    <col min="12" max="16384" width="9" style="1"/>
  </cols>
  <sheetData>
    <row r="1" spans="1:11" ht="17.25" x14ac:dyDescent="0.15">
      <c r="A1" s="453" t="s">
        <v>513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</row>
    <row r="2" spans="1:11" ht="14.2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468" t="s">
        <v>464</v>
      </c>
      <c r="K2" s="468"/>
    </row>
    <row r="3" spans="1:11" ht="18" customHeight="1" x14ac:dyDescent="0.15">
      <c r="A3" s="454" t="s">
        <v>126</v>
      </c>
      <c r="B3" s="437" t="s">
        <v>127</v>
      </c>
      <c r="C3" s="432"/>
      <c r="D3" s="465" t="s">
        <v>128</v>
      </c>
      <c r="E3" s="457" t="s">
        <v>129</v>
      </c>
      <c r="F3" s="458"/>
      <c r="G3" s="459"/>
      <c r="H3" s="18" t="s">
        <v>134</v>
      </c>
      <c r="I3" s="18" t="s">
        <v>130</v>
      </c>
      <c r="J3" s="18" t="s">
        <v>132</v>
      </c>
      <c r="K3" s="19" t="s">
        <v>133</v>
      </c>
    </row>
    <row r="4" spans="1:11" ht="18" customHeight="1" x14ac:dyDescent="0.15">
      <c r="A4" s="455"/>
      <c r="B4" s="461"/>
      <c r="C4" s="462"/>
      <c r="D4" s="466"/>
      <c r="E4" s="460"/>
      <c r="F4" s="460"/>
      <c r="G4" s="456"/>
      <c r="H4" s="5" t="s">
        <v>122</v>
      </c>
      <c r="I4" s="5"/>
      <c r="J4" s="5"/>
      <c r="K4" s="6"/>
    </row>
    <row r="5" spans="1:11" ht="18" customHeight="1" x14ac:dyDescent="0.15">
      <c r="A5" s="456"/>
      <c r="B5" s="463"/>
      <c r="C5" s="464"/>
      <c r="D5" s="467"/>
      <c r="E5" s="8" t="s">
        <v>135</v>
      </c>
      <c r="F5" s="8" t="s">
        <v>120</v>
      </c>
      <c r="G5" s="8" t="s">
        <v>121</v>
      </c>
      <c r="H5" s="21" t="s">
        <v>123</v>
      </c>
      <c r="I5" s="21" t="s">
        <v>131</v>
      </c>
      <c r="J5" s="21" t="s">
        <v>124</v>
      </c>
      <c r="K5" s="22" t="s">
        <v>125</v>
      </c>
    </row>
    <row r="6" spans="1:11" s="52" customFormat="1" ht="7.5" customHeight="1" x14ac:dyDescent="0.15">
      <c r="A6" s="112"/>
      <c r="B6" s="104"/>
      <c r="C6" s="113"/>
      <c r="D6" s="114"/>
      <c r="E6" s="114"/>
      <c r="F6" s="114"/>
      <c r="G6" s="114"/>
      <c r="H6" s="115"/>
      <c r="I6" s="114"/>
      <c r="J6" s="115"/>
      <c r="K6" s="114"/>
    </row>
    <row r="7" spans="1:11" s="52" customFormat="1" ht="12.75" customHeight="1" x14ac:dyDescent="0.15">
      <c r="A7" s="112" t="s">
        <v>552</v>
      </c>
      <c r="B7" s="104"/>
      <c r="C7" s="113">
        <v>41.1</v>
      </c>
      <c r="D7" s="114">
        <v>40395</v>
      </c>
      <c r="E7" s="114">
        <v>239169</v>
      </c>
      <c r="F7" s="114">
        <v>117320</v>
      </c>
      <c r="G7" s="114">
        <v>121849</v>
      </c>
      <c r="H7" s="115">
        <v>98.9</v>
      </c>
      <c r="I7" s="114" t="s">
        <v>461</v>
      </c>
      <c r="J7" s="115">
        <v>96.3</v>
      </c>
      <c r="K7" s="114">
        <v>5819</v>
      </c>
    </row>
    <row r="8" spans="1:11" s="52" customFormat="1" ht="12.75" customHeight="1" x14ac:dyDescent="0.15">
      <c r="A8" s="112" t="s">
        <v>551</v>
      </c>
      <c r="B8" s="104"/>
      <c r="C8" s="113">
        <v>41.1</v>
      </c>
      <c r="D8" s="114">
        <v>40620</v>
      </c>
      <c r="E8" s="114">
        <v>245161</v>
      </c>
      <c r="F8" s="114">
        <v>120328</v>
      </c>
      <c r="G8" s="114">
        <v>124833</v>
      </c>
      <c r="H8" s="115">
        <v>101.4</v>
      </c>
      <c r="I8" s="114">
        <v>5992</v>
      </c>
      <c r="J8" s="115">
        <v>96.4</v>
      </c>
      <c r="K8" s="114">
        <v>5965</v>
      </c>
    </row>
    <row r="9" spans="1:11" s="52" customFormat="1" ht="12.75" customHeight="1" x14ac:dyDescent="0.15">
      <c r="A9" s="112" t="s">
        <v>553</v>
      </c>
      <c r="B9" s="104"/>
      <c r="C9" s="113">
        <v>41.1</v>
      </c>
      <c r="D9" s="114">
        <v>41168</v>
      </c>
      <c r="E9" s="114">
        <v>250067</v>
      </c>
      <c r="F9" s="114">
        <v>122746</v>
      </c>
      <c r="G9" s="114">
        <v>127321</v>
      </c>
      <c r="H9" s="115">
        <v>103.4</v>
      </c>
      <c r="I9" s="114">
        <v>4906</v>
      </c>
      <c r="J9" s="115">
        <v>96.4</v>
      </c>
      <c r="K9" s="114">
        <v>6084</v>
      </c>
    </row>
    <row r="10" spans="1:11" ht="12.75" customHeight="1" x14ac:dyDescent="0.15">
      <c r="A10" s="14" t="s">
        <v>550</v>
      </c>
      <c r="B10" s="450">
        <v>41.1</v>
      </c>
      <c r="C10" s="450"/>
      <c r="D10" s="55">
        <v>42870</v>
      </c>
      <c r="E10" s="55">
        <v>256328</v>
      </c>
      <c r="F10" s="55">
        <v>126064</v>
      </c>
      <c r="G10" s="55">
        <v>130264</v>
      </c>
      <c r="H10" s="57">
        <v>106</v>
      </c>
      <c r="I10" s="55">
        <v>6261</v>
      </c>
      <c r="J10" s="57">
        <v>96.8</v>
      </c>
      <c r="K10" s="55">
        <v>6237</v>
      </c>
    </row>
    <row r="11" spans="1:11" ht="12.75" customHeight="1" x14ac:dyDescent="0.15">
      <c r="A11" s="14" t="s">
        <v>596</v>
      </c>
      <c r="B11" s="447">
        <v>41.1</v>
      </c>
      <c r="C11" s="448"/>
      <c r="D11" s="55">
        <v>43470</v>
      </c>
      <c r="E11" s="55">
        <v>211702</v>
      </c>
      <c r="F11" s="55">
        <v>106258</v>
      </c>
      <c r="G11" s="55">
        <v>105444</v>
      </c>
      <c r="H11" s="57">
        <v>87.6</v>
      </c>
      <c r="I11" s="55" t="s">
        <v>459</v>
      </c>
      <c r="J11" s="57">
        <v>100.8</v>
      </c>
      <c r="K11" s="55">
        <v>5151</v>
      </c>
    </row>
    <row r="12" spans="1:11" ht="12.75" customHeight="1" x14ac:dyDescent="0.15">
      <c r="A12" s="14" t="s">
        <v>540</v>
      </c>
      <c r="B12" s="447">
        <v>41.1</v>
      </c>
      <c r="C12" s="448"/>
      <c r="D12" s="55">
        <v>43470</v>
      </c>
      <c r="E12" s="55">
        <v>262773</v>
      </c>
      <c r="F12" s="55">
        <v>129397</v>
      </c>
      <c r="G12" s="55">
        <v>133376</v>
      </c>
      <c r="H12" s="57">
        <f>ROUND(E12/'人口の推移（Ⅱ）'!$E$35*100,1)</f>
        <v>108.7</v>
      </c>
      <c r="I12" s="55">
        <f>E12-'人口の推移（Ⅱ）'!E10</f>
        <v>6445</v>
      </c>
      <c r="J12" s="57">
        <f>ROUND(F12/G12*100,1)</f>
        <v>97</v>
      </c>
      <c r="K12" s="55">
        <f>ROUND(E12/B12,0)</f>
        <v>6394</v>
      </c>
    </row>
    <row r="13" spans="1:11" ht="11.25" customHeight="1" x14ac:dyDescent="0.15">
      <c r="A13" s="14"/>
      <c r="B13" s="175"/>
      <c r="C13" s="176"/>
      <c r="D13" s="55"/>
      <c r="E13" s="55"/>
      <c r="F13" s="55"/>
      <c r="G13" s="55"/>
      <c r="H13" s="57"/>
      <c r="I13" s="55"/>
      <c r="J13" s="57"/>
      <c r="K13" s="55"/>
    </row>
    <row r="14" spans="1:11" ht="12.75" customHeight="1" x14ac:dyDescent="0.15">
      <c r="A14" s="14" t="s">
        <v>549</v>
      </c>
      <c r="B14" s="447">
        <v>41.1</v>
      </c>
      <c r="C14" s="448"/>
      <c r="D14" s="55">
        <v>43580</v>
      </c>
      <c r="E14" s="55">
        <v>268526</v>
      </c>
      <c r="F14" s="55">
        <v>132217</v>
      </c>
      <c r="G14" s="55">
        <v>136309</v>
      </c>
      <c r="H14" s="57">
        <f>ROUND(E14/'人口の推移（Ⅱ）'!$E$35*100,1)</f>
        <v>111.1</v>
      </c>
      <c r="I14" s="55">
        <f>E14-'人口の推移（Ⅱ）'!E12</f>
        <v>5753</v>
      </c>
      <c r="J14" s="57">
        <f>ROUND(F14/G14*100,1)</f>
        <v>97</v>
      </c>
      <c r="K14" s="55">
        <f>ROUND(E14/B14,0)</f>
        <v>6533</v>
      </c>
    </row>
    <row r="15" spans="1:11" ht="12.75" customHeight="1" x14ac:dyDescent="0.15">
      <c r="A15" s="14" t="s">
        <v>548</v>
      </c>
      <c r="B15" s="447">
        <v>41.1</v>
      </c>
      <c r="C15" s="448"/>
      <c r="D15" s="55">
        <v>44680</v>
      </c>
      <c r="E15" s="55">
        <v>276918</v>
      </c>
      <c r="F15" s="55">
        <v>136662</v>
      </c>
      <c r="G15" s="55">
        <v>140256</v>
      </c>
      <c r="H15" s="57">
        <f>ROUND(E15/'人口の推移（Ⅱ）'!$E$35*100,1)</f>
        <v>114.5</v>
      </c>
      <c r="I15" s="55">
        <f>E15-E14</f>
        <v>8392</v>
      </c>
      <c r="J15" s="57">
        <f>ROUND(F15/G15*100,1)</f>
        <v>97.4</v>
      </c>
      <c r="K15" s="55">
        <f>ROUND(E15/B15,0)</f>
        <v>6738</v>
      </c>
    </row>
    <row r="16" spans="1:11" ht="12.75" customHeight="1" x14ac:dyDescent="0.15">
      <c r="A16" s="14" t="s">
        <v>547</v>
      </c>
      <c r="B16" s="447">
        <v>90.54</v>
      </c>
      <c r="C16" s="448"/>
      <c r="D16" s="55">
        <v>48270</v>
      </c>
      <c r="E16" s="55">
        <v>268945</v>
      </c>
      <c r="F16" s="55">
        <v>133202</v>
      </c>
      <c r="G16" s="55">
        <v>135743</v>
      </c>
      <c r="H16" s="57">
        <f>ROUND(E16/'人口の推移（Ⅱ）'!$E$35*100,1)</f>
        <v>111.2</v>
      </c>
      <c r="I16" s="55">
        <f>E16-E15</f>
        <v>-7973</v>
      </c>
      <c r="J16" s="57">
        <f>ROUND(F16/G16*100,1)</f>
        <v>98.1</v>
      </c>
      <c r="K16" s="55">
        <f>ROUND(E16/B16,0)</f>
        <v>2970</v>
      </c>
    </row>
    <row r="17" spans="1:11" ht="12.75" customHeight="1" x14ac:dyDescent="0.15">
      <c r="A17" s="14" t="s">
        <v>546</v>
      </c>
      <c r="B17" s="447">
        <v>90.54</v>
      </c>
      <c r="C17" s="448"/>
      <c r="D17" s="55" t="s">
        <v>453</v>
      </c>
      <c r="E17" s="55" t="s">
        <v>453</v>
      </c>
      <c r="F17" s="55" t="s">
        <v>453</v>
      </c>
      <c r="G17" s="55" t="s">
        <v>453</v>
      </c>
      <c r="H17" s="57" t="s">
        <v>453</v>
      </c>
      <c r="I17" s="55" t="s">
        <v>453</v>
      </c>
      <c r="J17" s="57" t="s">
        <v>453</v>
      </c>
      <c r="K17" s="55" t="s">
        <v>453</v>
      </c>
    </row>
    <row r="18" spans="1:11" ht="12.75" customHeight="1" x14ac:dyDescent="0.15">
      <c r="A18" s="14" t="s">
        <v>597</v>
      </c>
      <c r="B18" s="447">
        <v>90.54</v>
      </c>
      <c r="C18" s="448"/>
      <c r="D18" s="55" t="s">
        <v>453</v>
      </c>
      <c r="E18" s="55">
        <v>252630</v>
      </c>
      <c r="F18" s="55">
        <v>129150</v>
      </c>
      <c r="G18" s="55">
        <v>123480</v>
      </c>
      <c r="H18" s="57">
        <v>104.5</v>
      </c>
      <c r="I18" s="55" t="s">
        <v>459</v>
      </c>
      <c r="J18" s="57">
        <v>104.6</v>
      </c>
      <c r="K18" s="55">
        <v>2790</v>
      </c>
    </row>
    <row r="19" spans="1:11" ht="12.75" customHeight="1" x14ac:dyDescent="0.15">
      <c r="A19" s="14" t="s">
        <v>545</v>
      </c>
      <c r="B19" s="447">
        <v>90.54</v>
      </c>
      <c r="C19" s="448"/>
      <c r="D19" s="55" t="s">
        <v>453</v>
      </c>
      <c r="E19" s="55" t="s">
        <v>453</v>
      </c>
      <c r="F19" s="55" t="s">
        <v>453</v>
      </c>
      <c r="G19" s="55" t="s">
        <v>453</v>
      </c>
      <c r="H19" s="57" t="s">
        <v>453</v>
      </c>
      <c r="I19" s="55" t="s">
        <v>453</v>
      </c>
      <c r="J19" s="57" t="s">
        <v>453</v>
      </c>
      <c r="K19" s="55" t="s">
        <v>453</v>
      </c>
    </row>
    <row r="20" spans="1:11" ht="11.25" customHeight="1" x14ac:dyDescent="0.15">
      <c r="A20" s="14"/>
      <c r="B20" s="175"/>
      <c r="C20" s="176"/>
      <c r="D20" s="55"/>
      <c r="E20" s="55"/>
      <c r="F20" s="55"/>
      <c r="G20" s="55"/>
      <c r="H20" s="57"/>
      <c r="I20" s="55"/>
      <c r="J20" s="57"/>
      <c r="K20" s="55"/>
    </row>
    <row r="21" spans="1:11" ht="12.75" customHeight="1" x14ac:dyDescent="0.15">
      <c r="A21" s="14" t="s">
        <v>544</v>
      </c>
      <c r="B21" s="447">
        <v>90.54</v>
      </c>
      <c r="C21" s="448"/>
      <c r="D21" s="55" t="s">
        <v>453</v>
      </c>
      <c r="E21" s="55" t="s">
        <v>453</v>
      </c>
      <c r="F21" s="55" t="s">
        <v>453</v>
      </c>
      <c r="G21" s="55" t="s">
        <v>453</v>
      </c>
      <c r="H21" s="57" t="s">
        <v>453</v>
      </c>
      <c r="I21" s="55" t="s">
        <v>453</v>
      </c>
      <c r="J21" s="57" t="s">
        <v>453</v>
      </c>
      <c r="K21" s="55" t="s">
        <v>453</v>
      </c>
    </row>
    <row r="22" spans="1:11" ht="12.75" customHeight="1" x14ac:dyDescent="0.15">
      <c r="A22" s="14" t="s">
        <v>543</v>
      </c>
      <c r="B22" s="447">
        <v>90.54</v>
      </c>
      <c r="C22" s="448"/>
      <c r="D22" s="55" t="s">
        <v>453</v>
      </c>
      <c r="E22" s="55" t="s">
        <v>453</v>
      </c>
      <c r="F22" s="55" t="s">
        <v>453</v>
      </c>
      <c r="G22" s="55" t="s">
        <v>453</v>
      </c>
      <c r="H22" s="57" t="s">
        <v>453</v>
      </c>
      <c r="I22" s="55" t="s">
        <v>453</v>
      </c>
      <c r="J22" s="57" t="s">
        <v>453</v>
      </c>
      <c r="K22" s="55" t="s">
        <v>453</v>
      </c>
    </row>
    <row r="23" spans="1:11" ht="12.75" customHeight="1" x14ac:dyDescent="0.15">
      <c r="A23" s="14" t="s">
        <v>542</v>
      </c>
      <c r="B23" s="447">
        <v>90.54</v>
      </c>
      <c r="C23" s="448"/>
      <c r="D23" s="55" t="s">
        <v>453</v>
      </c>
      <c r="E23" s="55" t="s">
        <v>453</v>
      </c>
      <c r="F23" s="55" t="s">
        <v>453</v>
      </c>
      <c r="G23" s="55" t="s">
        <v>453</v>
      </c>
      <c r="H23" s="57" t="s">
        <v>453</v>
      </c>
      <c r="I23" s="55" t="s">
        <v>453</v>
      </c>
      <c r="J23" s="57" t="s">
        <v>453</v>
      </c>
      <c r="K23" s="55" t="s">
        <v>453</v>
      </c>
    </row>
    <row r="24" spans="1:11" ht="12.75" customHeight="1" x14ac:dyDescent="0.15">
      <c r="A24" s="14" t="s">
        <v>592</v>
      </c>
      <c r="B24" s="447">
        <v>90.54</v>
      </c>
      <c r="C24" s="448"/>
      <c r="D24" s="55">
        <v>51307</v>
      </c>
      <c r="E24" s="55">
        <v>270113</v>
      </c>
      <c r="F24" s="55">
        <v>137015</v>
      </c>
      <c r="G24" s="55">
        <v>133098</v>
      </c>
      <c r="H24" s="57">
        <v>111.7</v>
      </c>
      <c r="I24" s="55" t="s">
        <v>459</v>
      </c>
      <c r="J24" s="57">
        <v>102.9</v>
      </c>
      <c r="K24" s="55">
        <v>2983</v>
      </c>
    </row>
    <row r="25" spans="1:11" ht="12.75" customHeight="1" x14ac:dyDescent="0.15">
      <c r="A25" s="14" t="s">
        <v>171</v>
      </c>
      <c r="B25" s="447">
        <v>90.54</v>
      </c>
      <c r="C25" s="448"/>
      <c r="D25" s="55" t="s">
        <v>453</v>
      </c>
      <c r="E25" s="55" t="s">
        <v>453</v>
      </c>
      <c r="F25" s="55" t="s">
        <v>453</v>
      </c>
      <c r="G25" s="55" t="s">
        <v>453</v>
      </c>
      <c r="H25" s="57" t="s">
        <v>453</v>
      </c>
      <c r="I25" s="55" t="s">
        <v>453</v>
      </c>
      <c r="J25" s="57" t="s">
        <v>453</v>
      </c>
      <c r="K25" s="55" t="s">
        <v>453</v>
      </c>
    </row>
    <row r="26" spans="1:11" ht="12.75" customHeight="1" x14ac:dyDescent="0.15">
      <c r="A26" s="14" t="s">
        <v>591</v>
      </c>
      <c r="B26" s="447">
        <v>90.54</v>
      </c>
      <c r="C26" s="448"/>
      <c r="D26" s="55">
        <v>31991</v>
      </c>
      <c r="E26" s="55">
        <v>142748</v>
      </c>
      <c r="F26" s="55">
        <v>69789</v>
      </c>
      <c r="G26" s="55">
        <v>72959</v>
      </c>
      <c r="H26" s="57">
        <v>59</v>
      </c>
      <c r="I26" s="55" t="s">
        <v>459</v>
      </c>
      <c r="J26" s="57">
        <v>95.7</v>
      </c>
      <c r="K26" s="55">
        <v>1577</v>
      </c>
    </row>
    <row r="27" spans="1:11" ht="12.75" customHeight="1" x14ac:dyDescent="0.15">
      <c r="A27" s="14" t="s">
        <v>172</v>
      </c>
      <c r="B27" s="447">
        <v>90.54</v>
      </c>
      <c r="C27" s="448"/>
      <c r="D27" s="55" t="s">
        <v>453</v>
      </c>
      <c r="E27" s="55" t="s">
        <v>453</v>
      </c>
      <c r="F27" s="55" t="s">
        <v>453</v>
      </c>
      <c r="G27" s="55" t="s">
        <v>453</v>
      </c>
      <c r="H27" s="57" t="s">
        <v>453</v>
      </c>
      <c r="I27" s="55" t="s">
        <v>453</v>
      </c>
      <c r="J27" s="57" t="s">
        <v>453</v>
      </c>
      <c r="K27" s="55" t="s">
        <v>453</v>
      </c>
    </row>
    <row r="28" spans="1:11" ht="11.25" customHeight="1" x14ac:dyDescent="0.15">
      <c r="A28" s="14"/>
      <c r="B28" s="447"/>
      <c r="C28" s="448"/>
      <c r="D28" s="55"/>
      <c r="E28" s="55"/>
      <c r="F28" s="55"/>
      <c r="G28" s="55"/>
      <c r="H28" s="57"/>
      <c r="I28" s="55"/>
      <c r="J28" s="57"/>
      <c r="K28" s="55"/>
    </row>
    <row r="29" spans="1:11" ht="12.75" customHeight="1" x14ac:dyDescent="0.15">
      <c r="A29" s="14" t="s">
        <v>598</v>
      </c>
      <c r="B29" s="447">
        <v>90.54</v>
      </c>
      <c r="C29" s="448"/>
      <c r="D29" s="55">
        <v>38488</v>
      </c>
      <c r="E29" s="55">
        <v>174141</v>
      </c>
      <c r="F29" s="55">
        <v>85970</v>
      </c>
      <c r="G29" s="55">
        <v>88171</v>
      </c>
      <c r="H29" s="57">
        <v>72</v>
      </c>
      <c r="I29" s="55" t="s">
        <v>11</v>
      </c>
      <c r="J29" s="57">
        <v>97.5</v>
      </c>
      <c r="K29" s="55">
        <v>1923</v>
      </c>
    </row>
    <row r="30" spans="1:11" ht="12.75" customHeight="1" x14ac:dyDescent="0.15">
      <c r="A30" s="14" t="s">
        <v>173</v>
      </c>
      <c r="B30" s="447">
        <v>90.54</v>
      </c>
      <c r="C30" s="448"/>
      <c r="D30" s="55">
        <v>41912</v>
      </c>
      <c r="E30" s="55">
        <v>186119</v>
      </c>
      <c r="F30" s="55">
        <v>91943</v>
      </c>
      <c r="G30" s="55">
        <v>94176</v>
      </c>
      <c r="H30" s="57">
        <v>77</v>
      </c>
      <c r="I30" s="55" t="s">
        <v>459</v>
      </c>
      <c r="J30" s="57">
        <v>97.6</v>
      </c>
      <c r="K30" s="55">
        <v>2056</v>
      </c>
    </row>
    <row r="31" spans="1:11" ht="12.75" customHeight="1" x14ac:dyDescent="0.15">
      <c r="A31" s="14" t="s">
        <v>599</v>
      </c>
      <c r="B31" s="447">
        <v>90.54</v>
      </c>
      <c r="C31" s="448"/>
      <c r="D31" s="55">
        <v>45766</v>
      </c>
      <c r="E31" s="55">
        <v>198642</v>
      </c>
      <c r="F31" s="55">
        <v>98416</v>
      </c>
      <c r="G31" s="55">
        <v>100226</v>
      </c>
      <c r="H31" s="57">
        <v>82.1</v>
      </c>
      <c r="I31" s="55" t="s">
        <v>459</v>
      </c>
      <c r="J31" s="57">
        <v>98.2</v>
      </c>
      <c r="K31" s="55">
        <v>2194</v>
      </c>
    </row>
    <row r="32" spans="1:11" ht="12.75" customHeight="1" x14ac:dyDescent="0.15">
      <c r="A32" s="14" t="s">
        <v>174</v>
      </c>
      <c r="B32" s="447">
        <v>90.54</v>
      </c>
      <c r="C32" s="448"/>
      <c r="D32" s="55">
        <v>46880</v>
      </c>
      <c r="E32" s="55">
        <v>195174</v>
      </c>
      <c r="F32" s="55">
        <v>96611</v>
      </c>
      <c r="G32" s="55">
        <v>98563</v>
      </c>
      <c r="H32" s="57">
        <f>ROUND(E32/'人口の推移（Ⅱ）'!$E$35*100,1)</f>
        <v>80.7</v>
      </c>
      <c r="I32" s="55">
        <f>E32-E30</f>
        <v>9055</v>
      </c>
      <c r="J32" s="57">
        <f>ROUND(F32/G32*100,1)</f>
        <v>98</v>
      </c>
      <c r="K32" s="55">
        <f>ROUND(E32/B32,0)</f>
        <v>2156</v>
      </c>
    </row>
    <row r="33" spans="1:11" ht="12.75" customHeight="1" x14ac:dyDescent="0.15">
      <c r="A33" s="14" t="s">
        <v>137</v>
      </c>
      <c r="B33" s="447">
        <v>90.54</v>
      </c>
      <c r="C33" s="448"/>
      <c r="D33" s="55">
        <v>50622</v>
      </c>
      <c r="E33" s="55">
        <v>213698</v>
      </c>
      <c r="F33" s="55">
        <v>104285</v>
      </c>
      <c r="G33" s="55">
        <v>109413</v>
      </c>
      <c r="H33" s="57">
        <f>ROUND(E33/'人口の推移（Ⅱ）'!$E$35*100,1)</f>
        <v>88.4</v>
      </c>
      <c r="I33" s="55">
        <f>E33-E32</f>
        <v>18524</v>
      </c>
      <c r="J33" s="57">
        <f>ROUND(F33/G33*100,1)</f>
        <v>95.3</v>
      </c>
      <c r="K33" s="55">
        <f>ROUND(E33/B33,0)</f>
        <v>2360</v>
      </c>
    </row>
    <row r="34" spans="1:11" ht="12.75" customHeight="1" x14ac:dyDescent="0.15">
      <c r="A34" s="14" t="s">
        <v>138</v>
      </c>
      <c r="B34" s="447">
        <v>90.54</v>
      </c>
      <c r="C34" s="448"/>
      <c r="D34" s="55">
        <v>53985</v>
      </c>
      <c r="E34" s="55">
        <v>229823</v>
      </c>
      <c r="F34" s="55">
        <v>111464</v>
      </c>
      <c r="G34" s="55">
        <v>118359</v>
      </c>
      <c r="H34" s="57">
        <f>ROUND(E34/'人口の推移（Ⅱ）'!$E$35*100,1)</f>
        <v>95</v>
      </c>
      <c r="I34" s="55">
        <f>E34-E33</f>
        <v>16125</v>
      </c>
      <c r="J34" s="57">
        <f>ROUND(F34/G34*100,1)</f>
        <v>94.2</v>
      </c>
      <c r="K34" s="55">
        <f>ROUND(E34/B34,0)</f>
        <v>2538</v>
      </c>
    </row>
    <row r="35" spans="1:11" ht="12.75" customHeight="1" x14ac:dyDescent="0.15">
      <c r="A35" s="14" t="s">
        <v>600</v>
      </c>
      <c r="B35" s="447">
        <v>90.54</v>
      </c>
      <c r="C35" s="448"/>
      <c r="D35" s="55">
        <v>54407</v>
      </c>
      <c r="E35" s="55">
        <v>241805</v>
      </c>
      <c r="F35" s="55">
        <v>118468</v>
      </c>
      <c r="G35" s="55">
        <v>123337</v>
      </c>
      <c r="H35" s="57">
        <v>100</v>
      </c>
      <c r="I35" s="55" t="s">
        <v>459</v>
      </c>
      <c r="J35" s="57">
        <v>96.1</v>
      </c>
      <c r="K35" s="55">
        <v>2671</v>
      </c>
    </row>
    <row r="36" spans="1:11" ht="12.75" customHeight="1" x14ac:dyDescent="0.15">
      <c r="A36" s="14" t="s">
        <v>139</v>
      </c>
      <c r="B36" s="447">
        <v>90.6</v>
      </c>
      <c r="C36" s="448"/>
      <c r="D36" s="55">
        <v>57081</v>
      </c>
      <c r="E36" s="55">
        <v>247248</v>
      </c>
      <c r="F36" s="55">
        <v>121151</v>
      </c>
      <c r="G36" s="55">
        <v>126097</v>
      </c>
      <c r="H36" s="57">
        <f>ROUND(E36/'人口の推移（Ⅱ）'!$E$35*100,1)</f>
        <v>102.3</v>
      </c>
      <c r="I36" s="55">
        <f>E36-E34</f>
        <v>17425</v>
      </c>
      <c r="J36" s="57">
        <f>ROUND(F36/G36*100,1)</f>
        <v>96.1</v>
      </c>
      <c r="K36" s="55">
        <f>ROUND(E36/B36,0)</f>
        <v>2729</v>
      </c>
    </row>
    <row r="37" spans="1:11" ht="11.25" customHeight="1" x14ac:dyDescent="0.15">
      <c r="A37" s="14"/>
      <c r="B37" s="175"/>
      <c r="C37" s="176"/>
      <c r="D37" s="55"/>
      <c r="E37" s="55"/>
      <c r="F37" s="55"/>
      <c r="G37" s="55"/>
      <c r="H37" s="57"/>
      <c r="I37" s="55"/>
      <c r="J37" s="57"/>
      <c r="K37" s="55"/>
    </row>
    <row r="38" spans="1:11" ht="12.75" customHeight="1" x14ac:dyDescent="0.15">
      <c r="A38" s="14" t="s">
        <v>140</v>
      </c>
      <c r="B38" s="447">
        <v>90.6</v>
      </c>
      <c r="C38" s="448"/>
      <c r="D38" s="55">
        <v>58669</v>
      </c>
      <c r="E38" s="55">
        <v>258392</v>
      </c>
      <c r="F38" s="55">
        <v>124803</v>
      </c>
      <c r="G38" s="55">
        <v>133589</v>
      </c>
      <c r="H38" s="57">
        <f>ROUND(E38/'人口の推移（Ⅱ）'!$E$35*100,1)</f>
        <v>106.9</v>
      </c>
      <c r="I38" s="55">
        <f>E38-E36</f>
        <v>11144</v>
      </c>
      <c r="J38" s="57">
        <f>ROUND(F38/G38*100,1)</f>
        <v>93.4</v>
      </c>
      <c r="K38" s="55">
        <f>ROUND(E38/B38,0)</f>
        <v>2852</v>
      </c>
    </row>
    <row r="39" spans="1:11" ht="12.75" customHeight="1" x14ac:dyDescent="0.15">
      <c r="A39" s="14" t="s">
        <v>141</v>
      </c>
      <c r="B39" s="447">
        <v>90.6</v>
      </c>
      <c r="C39" s="448"/>
      <c r="D39" s="55">
        <v>59558</v>
      </c>
      <c r="E39" s="55">
        <v>266374</v>
      </c>
      <c r="F39" s="55">
        <v>129991</v>
      </c>
      <c r="G39" s="55">
        <v>136383</v>
      </c>
      <c r="H39" s="57">
        <f>ROUND(E39/'人口の推移（Ⅱ）'!$E$35*100,1)</f>
        <v>110.2</v>
      </c>
      <c r="I39" s="55">
        <f>E39-E38</f>
        <v>7982</v>
      </c>
      <c r="J39" s="57">
        <f>ROUND(F39/G39*100,1)</f>
        <v>95.3</v>
      </c>
      <c r="K39" s="55">
        <f>ROUND(E39/B39,0)</f>
        <v>2940</v>
      </c>
    </row>
    <row r="40" spans="1:11" ht="12.75" customHeight="1" x14ac:dyDescent="0.15">
      <c r="A40" s="14" t="s">
        <v>142</v>
      </c>
      <c r="B40" s="447">
        <v>90.6</v>
      </c>
      <c r="C40" s="448"/>
      <c r="D40" s="55">
        <v>60826</v>
      </c>
      <c r="E40" s="55">
        <v>274809</v>
      </c>
      <c r="F40" s="55">
        <v>132713</v>
      </c>
      <c r="G40" s="55">
        <v>142096</v>
      </c>
      <c r="H40" s="57">
        <f>ROUND(E40/'人口の推移（Ⅱ）'!$E$35*100,1)</f>
        <v>113.6</v>
      </c>
      <c r="I40" s="55">
        <f>E40-E39</f>
        <v>8435</v>
      </c>
      <c r="J40" s="57">
        <f>ROUND(F40/G40*100,1)</f>
        <v>93.4</v>
      </c>
      <c r="K40" s="55">
        <f>ROUND(E40/B40,0)</f>
        <v>3033</v>
      </c>
    </row>
    <row r="41" spans="1:11" ht="12.75" customHeight="1" x14ac:dyDescent="0.15">
      <c r="A41" s="14" t="s">
        <v>175</v>
      </c>
      <c r="B41" s="447">
        <v>90.6</v>
      </c>
      <c r="C41" s="448"/>
      <c r="D41" s="55">
        <v>61878</v>
      </c>
      <c r="E41" s="55">
        <v>281190</v>
      </c>
      <c r="F41" s="55">
        <v>135815</v>
      </c>
      <c r="G41" s="55">
        <v>145375</v>
      </c>
      <c r="H41" s="57">
        <f>ROUND(E41/'人口の推移（Ⅱ）'!$E$35*100,1)</f>
        <v>116.3</v>
      </c>
      <c r="I41" s="55">
        <f>E41-E40</f>
        <v>6381</v>
      </c>
      <c r="J41" s="57">
        <f>ROUND(F41/G41*100,1)</f>
        <v>93.4</v>
      </c>
      <c r="K41" s="55">
        <f>ROUND(E41/B41,0)</f>
        <v>3104</v>
      </c>
    </row>
    <row r="42" spans="1:11" ht="12.75" customHeight="1" x14ac:dyDescent="0.15">
      <c r="A42" s="14" t="s">
        <v>615</v>
      </c>
      <c r="B42" s="447">
        <v>121.32</v>
      </c>
      <c r="C42" s="448"/>
      <c r="D42" s="55">
        <v>65274</v>
      </c>
      <c r="E42" s="55">
        <v>303724</v>
      </c>
      <c r="F42" s="55">
        <v>148230</v>
      </c>
      <c r="G42" s="55">
        <v>155494</v>
      </c>
      <c r="H42" s="57">
        <f>ROUND(E42/'人口の推移（Ⅱ）'!$E$35*100,1)</f>
        <v>125.6</v>
      </c>
      <c r="I42" s="55" t="s">
        <v>242</v>
      </c>
      <c r="J42" s="57">
        <f>ROUND(F42/G42*100,1)</f>
        <v>95.3</v>
      </c>
      <c r="K42" s="55">
        <f>ROUND(E42/B42,0)</f>
        <v>2503</v>
      </c>
    </row>
    <row r="43" spans="1:11" ht="11.25" customHeight="1" x14ac:dyDescent="0.15">
      <c r="A43" s="14"/>
      <c r="B43" s="175"/>
      <c r="C43" s="176"/>
      <c r="D43" s="55"/>
      <c r="E43" s="55"/>
      <c r="F43" s="55"/>
      <c r="G43" s="55"/>
      <c r="H43" s="57"/>
      <c r="I43" s="55"/>
      <c r="J43" s="57"/>
      <c r="K43" s="55"/>
    </row>
    <row r="44" spans="1:11" ht="12.75" customHeight="1" x14ac:dyDescent="0.15">
      <c r="A44" s="14" t="s">
        <v>145</v>
      </c>
      <c r="B44" s="447">
        <v>121.32</v>
      </c>
      <c r="C44" s="448"/>
      <c r="D44" s="55">
        <v>66836</v>
      </c>
      <c r="E44" s="55">
        <v>311031</v>
      </c>
      <c r="F44" s="55" t="s">
        <v>242</v>
      </c>
      <c r="G44" s="55" t="s">
        <v>242</v>
      </c>
      <c r="H44" s="57">
        <f>ROUND(E44/'人口の推移（Ⅱ）'!$E$35*100,1)</f>
        <v>128.6</v>
      </c>
      <c r="I44" s="55">
        <f>E44-E42</f>
        <v>7307</v>
      </c>
      <c r="J44" s="57" t="s">
        <v>242</v>
      </c>
      <c r="K44" s="55">
        <f>ROUND(E44/B44,0)</f>
        <v>2564</v>
      </c>
    </row>
    <row r="45" spans="1:11" ht="12.75" customHeight="1" x14ac:dyDescent="0.15">
      <c r="A45" s="14" t="s">
        <v>146</v>
      </c>
      <c r="B45" s="447">
        <v>121.32</v>
      </c>
      <c r="C45" s="448"/>
      <c r="D45" s="55">
        <v>69162</v>
      </c>
      <c r="E45" s="55">
        <v>320041</v>
      </c>
      <c r="F45" s="55" t="s">
        <v>242</v>
      </c>
      <c r="G45" s="55" t="s">
        <v>242</v>
      </c>
      <c r="H45" s="57">
        <f>ROUND(E45/'人口の推移（Ⅱ）'!$E$35*100,1)</f>
        <v>132.4</v>
      </c>
      <c r="I45" s="55">
        <f>E45-E44</f>
        <v>9010</v>
      </c>
      <c r="J45" s="57" t="s">
        <v>242</v>
      </c>
      <c r="K45" s="55">
        <f>ROUND(E45/B45,0)</f>
        <v>2638</v>
      </c>
    </row>
    <row r="46" spans="1:11" ht="12.75" customHeight="1" x14ac:dyDescent="0.15">
      <c r="A46" s="14" t="s">
        <v>147</v>
      </c>
      <c r="B46" s="447">
        <v>121.32</v>
      </c>
      <c r="C46" s="448"/>
      <c r="D46" s="55">
        <v>71888</v>
      </c>
      <c r="E46" s="55">
        <v>329392</v>
      </c>
      <c r="F46" s="55" t="s">
        <v>242</v>
      </c>
      <c r="G46" s="55" t="s">
        <v>242</v>
      </c>
      <c r="H46" s="57">
        <f>ROUND(E46/'人口の推移（Ⅱ）'!$E$35*100,1)</f>
        <v>136.19999999999999</v>
      </c>
      <c r="I46" s="55">
        <f>E46-E45</f>
        <v>9351</v>
      </c>
      <c r="J46" s="57" t="s">
        <v>242</v>
      </c>
      <c r="K46" s="55">
        <f>ROUND(E46/B46,0)</f>
        <v>2715</v>
      </c>
    </row>
    <row r="47" spans="1:11" ht="12.75" customHeight="1" x14ac:dyDescent="0.15">
      <c r="A47" s="14" t="s">
        <v>148</v>
      </c>
      <c r="B47" s="447">
        <v>121.32</v>
      </c>
      <c r="C47" s="448"/>
      <c r="D47" s="55">
        <v>74613</v>
      </c>
      <c r="E47" s="55">
        <v>335687</v>
      </c>
      <c r="F47" s="55" t="s">
        <v>242</v>
      </c>
      <c r="G47" s="55" t="s">
        <v>242</v>
      </c>
      <c r="H47" s="57">
        <f>ROUND(E47/'人口の推移（Ⅱ）'!$E$35*100,1)</f>
        <v>138.80000000000001</v>
      </c>
      <c r="I47" s="55">
        <f>E47-E46</f>
        <v>6295</v>
      </c>
      <c r="J47" s="57" t="s">
        <v>242</v>
      </c>
      <c r="K47" s="55">
        <f>ROUND(E47/B47,0)</f>
        <v>2767</v>
      </c>
    </row>
    <row r="48" spans="1:11" ht="12.75" customHeight="1" x14ac:dyDescent="0.15">
      <c r="A48" s="14" t="s">
        <v>601</v>
      </c>
      <c r="B48" s="447">
        <v>121.32</v>
      </c>
      <c r="C48" s="448"/>
      <c r="D48" s="55">
        <v>81729</v>
      </c>
      <c r="E48" s="55">
        <v>344153</v>
      </c>
      <c r="F48" s="55">
        <v>166713</v>
      </c>
      <c r="G48" s="55">
        <v>177440</v>
      </c>
      <c r="H48" s="57">
        <f>ROUND(E48/'人口の推移（Ⅱ）'!$E$35*100,1)</f>
        <v>142.30000000000001</v>
      </c>
      <c r="I48" s="55">
        <f>E48-E47</f>
        <v>8466</v>
      </c>
      <c r="J48" s="57">
        <f>ROUND(F48/G48*100,1)</f>
        <v>94</v>
      </c>
      <c r="K48" s="55">
        <f>ROUND(E48/B48,0)</f>
        <v>2837</v>
      </c>
    </row>
    <row r="49" spans="1:11" ht="11.25" customHeight="1" x14ac:dyDescent="0.15">
      <c r="A49" s="14"/>
      <c r="B49" s="175"/>
      <c r="C49" s="176"/>
      <c r="D49" s="55"/>
      <c r="E49" s="55"/>
      <c r="F49" s="55"/>
      <c r="G49" s="55"/>
      <c r="H49" s="57"/>
      <c r="I49" s="55"/>
      <c r="J49" s="57"/>
      <c r="K49" s="55"/>
    </row>
    <row r="50" spans="1:11" ht="12.75" customHeight="1" x14ac:dyDescent="0.15">
      <c r="A50" s="14" t="s">
        <v>150</v>
      </c>
      <c r="B50" s="447">
        <v>121.32</v>
      </c>
      <c r="C50" s="448"/>
      <c r="D50" s="55">
        <v>84399</v>
      </c>
      <c r="E50" s="55">
        <v>349063</v>
      </c>
      <c r="F50" s="55">
        <v>169096</v>
      </c>
      <c r="G50" s="55">
        <v>179967</v>
      </c>
      <c r="H50" s="57">
        <f>ROUND(E50/'人口の推移（Ⅱ）'!$E$35*100,1)</f>
        <v>144.4</v>
      </c>
      <c r="I50" s="55">
        <f>E50-E48</f>
        <v>4910</v>
      </c>
      <c r="J50" s="57">
        <f>ROUND(F50/G50*100,1)</f>
        <v>94</v>
      </c>
      <c r="K50" s="55">
        <f>ROUND(E50/B50,0)</f>
        <v>2877</v>
      </c>
    </row>
    <row r="51" spans="1:11" ht="12.75" customHeight="1" x14ac:dyDescent="0.15">
      <c r="A51" s="14" t="s">
        <v>151</v>
      </c>
      <c r="B51" s="447">
        <v>165.41</v>
      </c>
      <c r="C51" s="448"/>
      <c r="D51" s="55">
        <v>91560</v>
      </c>
      <c r="E51" s="55">
        <v>374599</v>
      </c>
      <c r="F51" s="55">
        <v>181616</v>
      </c>
      <c r="G51" s="55">
        <v>192983</v>
      </c>
      <c r="H51" s="57">
        <f>ROUND(E51/'人口の推移（Ⅱ）'!$E$35*100,1)</f>
        <v>154.9</v>
      </c>
      <c r="I51" s="55">
        <f>E51-E50</f>
        <v>25536</v>
      </c>
      <c r="J51" s="57">
        <f>ROUND(F51/G51*100,1)</f>
        <v>94.1</v>
      </c>
      <c r="K51" s="55">
        <f>ROUND(E51/B51,0)</f>
        <v>2265</v>
      </c>
    </row>
    <row r="52" spans="1:11" ht="12.75" customHeight="1" x14ac:dyDescent="0.15">
      <c r="A52" s="14" t="s">
        <v>152</v>
      </c>
      <c r="B52" s="447">
        <v>206.62</v>
      </c>
      <c r="C52" s="448"/>
      <c r="D52" s="55">
        <v>97763</v>
      </c>
      <c r="E52" s="55">
        <v>394112</v>
      </c>
      <c r="F52" s="55">
        <v>191115</v>
      </c>
      <c r="G52" s="55">
        <v>202997</v>
      </c>
      <c r="H52" s="57">
        <f>ROUND(E52/'人口の推移（Ⅱ）'!$E$35*100,1)</f>
        <v>163</v>
      </c>
      <c r="I52" s="55">
        <f>E52-E51</f>
        <v>19513</v>
      </c>
      <c r="J52" s="57">
        <f>ROUND(F52/G52*100,1)</f>
        <v>94.1</v>
      </c>
      <c r="K52" s="55">
        <f>ROUND(E52/B52,0)</f>
        <v>1907</v>
      </c>
    </row>
    <row r="53" spans="1:11" ht="12.75" customHeight="1" x14ac:dyDescent="0.15">
      <c r="A53" s="14" t="s">
        <v>153</v>
      </c>
      <c r="B53" s="447">
        <v>206.62</v>
      </c>
      <c r="C53" s="448"/>
      <c r="D53" s="55">
        <v>100852</v>
      </c>
      <c r="E53" s="55">
        <v>397466</v>
      </c>
      <c r="F53" s="55">
        <v>192741</v>
      </c>
      <c r="G53" s="55">
        <v>204725</v>
      </c>
      <c r="H53" s="57">
        <f>ROUND(E53/'人口の推移（Ⅱ）'!$E$35*100,1)</f>
        <v>164.4</v>
      </c>
      <c r="I53" s="55">
        <f>E53-E52</f>
        <v>3354</v>
      </c>
      <c r="J53" s="57">
        <f>ROUND(F53/G53*100,1)</f>
        <v>94.1</v>
      </c>
      <c r="K53" s="55">
        <f>ROUND(E53/B53,0)</f>
        <v>1924</v>
      </c>
    </row>
    <row r="54" spans="1:11" ht="12.75" customHeight="1" x14ac:dyDescent="0.15">
      <c r="A54" s="14" t="s">
        <v>602</v>
      </c>
      <c r="B54" s="447">
        <v>207.09</v>
      </c>
      <c r="C54" s="450"/>
      <c r="D54" s="55">
        <v>103077</v>
      </c>
      <c r="E54" s="55">
        <v>405479</v>
      </c>
      <c r="F54" s="55">
        <v>193934</v>
      </c>
      <c r="G54" s="55">
        <v>211545</v>
      </c>
      <c r="H54" s="57">
        <f>ROUND(E54/'人口の推移（Ⅱ）'!$E$35*100,1)</f>
        <v>167.7</v>
      </c>
      <c r="I54" s="55">
        <f>E54-E53</f>
        <v>8013</v>
      </c>
      <c r="J54" s="57">
        <f>ROUND(F54/G54*100,1)</f>
        <v>91.7</v>
      </c>
      <c r="K54" s="55">
        <f>ROUND(E54/B54,0)</f>
        <v>1958</v>
      </c>
    </row>
    <row r="55" spans="1:11" ht="11.25" customHeight="1" x14ac:dyDescent="0.15">
      <c r="A55" s="14"/>
      <c r="B55" s="23"/>
      <c r="C55" s="177"/>
      <c r="D55" s="12"/>
      <c r="E55" s="12"/>
      <c r="F55" s="12"/>
      <c r="G55" s="12"/>
      <c r="H55" s="13"/>
      <c r="I55" s="12"/>
      <c r="J55" s="13"/>
      <c r="K55" s="50"/>
    </row>
    <row r="56" spans="1:11" ht="12.75" customHeight="1" x14ac:dyDescent="0.15">
      <c r="A56" s="14" t="s">
        <v>541</v>
      </c>
      <c r="B56" s="23"/>
      <c r="C56" s="130">
        <v>207.09</v>
      </c>
      <c r="D56" s="50">
        <v>106672</v>
      </c>
      <c r="E56" s="50">
        <v>410782</v>
      </c>
      <c r="F56" s="50">
        <v>195946</v>
      </c>
      <c r="G56" s="50">
        <v>214836</v>
      </c>
      <c r="H56" s="56">
        <f>ROUND(E56/'人口の推移（Ⅱ）'!$E$35*100,1)</f>
        <v>169.9</v>
      </c>
      <c r="I56" s="50">
        <f>E56-'人口の推移（Ⅱ）'!E54</f>
        <v>5303</v>
      </c>
      <c r="J56" s="56">
        <f>ROUND(F56/G56*100,2)</f>
        <v>91.21</v>
      </c>
      <c r="K56" s="50">
        <f>ROUND(E56/C56,0)</f>
        <v>1984</v>
      </c>
    </row>
    <row r="57" spans="1:11" ht="12.75" customHeight="1" x14ac:dyDescent="0.15">
      <c r="A57" s="14" t="s">
        <v>156</v>
      </c>
      <c r="B57" s="23"/>
      <c r="C57" s="130">
        <v>207.33</v>
      </c>
      <c r="D57" s="50">
        <v>109828</v>
      </c>
      <c r="E57" s="50">
        <v>415904</v>
      </c>
      <c r="F57" s="50">
        <v>197921</v>
      </c>
      <c r="G57" s="50">
        <v>217983</v>
      </c>
      <c r="H57" s="56">
        <f>ROUND(E57/'人口の推移（Ⅱ）'!$E$35*100,1)</f>
        <v>172</v>
      </c>
      <c r="I57" s="50">
        <f>E57-E56</f>
        <v>5122</v>
      </c>
      <c r="J57" s="56">
        <f>ROUND(F57/G57*100,2)</f>
        <v>90.8</v>
      </c>
      <c r="K57" s="50">
        <f>ROUND(E57/C57,0)</f>
        <v>2006</v>
      </c>
    </row>
    <row r="58" spans="1:11" ht="12.75" customHeight="1" x14ac:dyDescent="0.15">
      <c r="A58" s="14" t="s">
        <v>157</v>
      </c>
      <c r="B58" s="23"/>
      <c r="C58" s="130">
        <v>207.42</v>
      </c>
      <c r="D58" s="50">
        <v>114814</v>
      </c>
      <c r="E58" s="50">
        <v>417327</v>
      </c>
      <c r="F58" s="50">
        <v>198042</v>
      </c>
      <c r="G58" s="50">
        <v>219285</v>
      </c>
      <c r="H58" s="56">
        <f>ROUND(E58/'人口の推移（Ⅱ）'!$E$35*100,1)</f>
        <v>172.6</v>
      </c>
      <c r="I58" s="50">
        <f>E58-E57</f>
        <v>1423</v>
      </c>
      <c r="J58" s="56">
        <f>ROUND(F58/G58*100,2)</f>
        <v>90.31</v>
      </c>
      <c r="K58" s="50">
        <f>ROUND(E58/C58,0)</f>
        <v>2012</v>
      </c>
    </row>
    <row r="59" spans="1:11" ht="12.75" customHeight="1" x14ac:dyDescent="0.15">
      <c r="A59" s="14" t="s">
        <v>158</v>
      </c>
      <c r="B59" s="23"/>
      <c r="C59" s="130">
        <v>207.45</v>
      </c>
      <c r="D59" s="50">
        <v>119098</v>
      </c>
      <c r="E59" s="50">
        <v>420618</v>
      </c>
      <c r="F59" s="50">
        <v>199314</v>
      </c>
      <c r="G59" s="50">
        <v>221304</v>
      </c>
      <c r="H59" s="56">
        <f>ROUND(E59/'人口の推移（Ⅱ）'!$E$35*100,1)</f>
        <v>173.9</v>
      </c>
      <c r="I59" s="55">
        <f>E59-E58</f>
        <v>3291</v>
      </c>
      <c r="J59" s="56">
        <f>ROUND(F59/G59*100,2)</f>
        <v>90.06</v>
      </c>
      <c r="K59" s="50">
        <f>ROUND(E59/C59,0)</f>
        <v>2028</v>
      </c>
    </row>
    <row r="60" spans="1:11" ht="12.75" customHeight="1" x14ac:dyDescent="0.15">
      <c r="A60" s="14" t="s">
        <v>603</v>
      </c>
      <c r="B60" s="23"/>
      <c r="C60" s="130">
        <v>207.61</v>
      </c>
      <c r="D60" s="50">
        <v>116899</v>
      </c>
      <c r="E60" s="50">
        <v>421114</v>
      </c>
      <c r="F60" s="50">
        <v>199697</v>
      </c>
      <c r="G60" s="50">
        <v>221417</v>
      </c>
      <c r="H60" s="56">
        <f>ROUND(E60/'人口の推移（Ⅱ）'!$E$35*100,1)</f>
        <v>174.2</v>
      </c>
      <c r="I60" s="80">
        <v>496</v>
      </c>
      <c r="J60" s="56">
        <f>ROUND(F60/G60*100,2)</f>
        <v>90.19</v>
      </c>
      <c r="K60" s="50">
        <f>ROUND(E60/C60,0)</f>
        <v>2028</v>
      </c>
    </row>
    <row r="61" spans="1:11" ht="12.75" customHeight="1" x14ac:dyDescent="0.15">
      <c r="A61" s="260"/>
      <c r="B61" s="300"/>
      <c r="C61" s="130"/>
      <c r="D61" s="50"/>
      <c r="E61" s="50"/>
      <c r="F61" s="50"/>
      <c r="G61" s="50"/>
      <c r="H61" s="56"/>
      <c r="I61" s="80"/>
      <c r="J61" s="56"/>
      <c r="K61" s="50"/>
    </row>
    <row r="62" spans="1:11" ht="7.5" customHeight="1" thickBot="1" x14ac:dyDescent="0.2">
      <c r="A62" s="11"/>
      <c r="B62" s="451"/>
      <c r="C62" s="452"/>
      <c r="D62" s="16"/>
      <c r="E62" s="16"/>
      <c r="F62" s="16"/>
      <c r="G62" s="16"/>
      <c r="H62" s="17"/>
      <c r="I62" s="16"/>
      <c r="J62" s="17"/>
      <c r="K62" s="16"/>
    </row>
    <row r="63" spans="1:11" ht="12" customHeight="1" x14ac:dyDescent="0.15">
      <c r="A63" s="449" t="s">
        <v>741</v>
      </c>
      <c r="B63" s="449"/>
      <c r="C63" s="449"/>
      <c r="D63" s="449"/>
      <c r="E63" s="449"/>
      <c r="F63" s="449"/>
      <c r="G63" s="449"/>
      <c r="H63" s="449"/>
      <c r="I63" s="449"/>
    </row>
  </sheetData>
  <mergeCells count="48">
    <mergeCell ref="B10:C10"/>
    <mergeCell ref="B11:C11"/>
    <mergeCell ref="B12:C12"/>
    <mergeCell ref="A1:K1"/>
    <mergeCell ref="A3:A5"/>
    <mergeCell ref="E3:G4"/>
    <mergeCell ref="B3:C5"/>
    <mergeCell ref="D3:D5"/>
    <mergeCell ref="J2:K2"/>
    <mergeCell ref="B28:C28"/>
    <mergeCell ref="B24:C24"/>
    <mergeCell ref="B25:C25"/>
    <mergeCell ref="B14:C14"/>
    <mergeCell ref="B15:C15"/>
    <mergeCell ref="B16:C16"/>
    <mergeCell ref="B17:C17"/>
    <mergeCell ref="B18:C18"/>
    <mergeCell ref="B19:C19"/>
    <mergeCell ref="B21:C21"/>
    <mergeCell ref="B22:C22"/>
    <mergeCell ref="B23:C23"/>
    <mergeCell ref="B26:C26"/>
    <mergeCell ref="B27:C27"/>
    <mergeCell ref="B32:C32"/>
    <mergeCell ref="B33:C33"/>
    <mergeCell ref="B34:C34"/>
    <mergeCell ref="B29:C29"/>
    <mergeCell ref="B30:C30"/>
    <mergeCell ref="B31:C31"/>
    <mergeCell ref="B35:C35"/>
    <mergeCell ref="B36:C36"/>
    <mergeCell ref="B38:C38"/>
    <mergeCell ref="B39:C39"/>
    <mergeCell ref="B40:C40"/>
    <mergeCell ref="B47:C47"/>
    <mergeCell ref="B48:C48"/>
    <mergeCell ref="B50:C50"/>
    <mergeCell ref="B41:C41"/>
    <mergeCell ref="B42:C42"/>
    <mergeCell ref="B44:C44"/>
    <mergeCell ref="B45:C45"/>
    <mergeCell ref="B46:C46"/>
    <mergeCell ref="B51:C51"/>
    <mergeCell ref="B52:C52"/>
    <mergeCell ref="B53:C53"/>
    <mergeCell ref="A63:I63"/>
    <mergeCell ref="B54:C54"/>
    <mergeCell ref="B62:C62"/>
  </mergeCells>
  <phoneticPr fontId="2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68"/>
  <sheetViews>
    <sheetView showGridLines="0" zoomScale="115" zoomScaleNormal="115" zoomScaleSheetLayoutView="100" workbookViewId="0">
      <pane ySplit="5" topLeftCell="A6" activePane="bottomLeft" state="frozen"/>
      <selection sqref="A1:S27"/>
      <selection pane="bottomLeft" sqref="A1:K1"/>
    </sheetView>
  </sheetViews>
  <sheetFormatPr defaultRowHeight="13.5" x14ac:dyDescent="0.15"/>
  <cols>
    <col min="1" max="1" width="15.625" style="2" customWidth="1"/>
    <col min="2" max="2" width="3.75" style="2" customWidth="1"/>
    <col min="3" max="3" width="5.625" style="23" customWidth="1"/>
    <col min="4" max="11" width="8.5" style="2" customWidth="1"/>
    <col min="12" max="16384" width="9" style="1"/>
  </cols>
  <sheetData>
    <row r="1" spans="1:11" ht="17.25" x14ac:dyDescent="0.15">
      <c r="A1" s="453" t="s">
        <v>514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</row>
    <row r="2" spans="1:11" ht="14.25" customHeight="1" thickBot="1" x14ac:dyDescent="0.2">
      <c r="C2" s="3"/>
      <c r="D2" s="3"/>
      <c r="E2" s="3"/>
      <c r="F2" s="3"/>
      <c r="G2" s="3"/>
      <c r="H2" s="3"/>
      <c r="I2" s="3"/>
      <c r="J2" s="39"/>
      <c r="K2" s="424" t="s">
        <v>1173</v>
      </c>
    </row>
    <row r="3" spans="1:11" ht="18" customHeight="1" x14ac:dyDescent="0.15">
      <c r="A3" s="454" t="s">
        <v>126</v>
      </c>
      <c r="B3" s="437" t="s">
        <v>127</v>
      </c>
      <c r="C3" s="432"/>
      <c r="D3" s="465" t="s">
        <v>128</v>
      </c>
      <c r="E3" s="457" t="s">
        <v>129</v>
      </c>
      <c r="F3" s="458"/>
      <c r="G3" s="459"/>
      <c r="H3" s="18" t="s">
        <v>134</v>
      </c>
      <c r="I3" s="18" t="s">
        <v>130</v>
      </c>
      <c r="J3" s="18" t="s">
        <v>132</v>
      </c>
      <c r="K3" s="19" t="s">
        <v>133</v>
      </c>
    </row>
    <row r="4" spans="1:11" ht="18" customHeight="1" x14ac:dyDescent="0.15">
      <c r="A4" s="455"/>
      <c r="B4" s="461"/>
      <c r="C4" s="462"/>
      <c r="D4" s="466"/>
      <c r="E4" s="460"/>
      <c r="F4" s="460"/>
      <c r="G4" s="456"/>
      <c r="H4" s="5" t="s">
        <v>122</v>
      </c>
      <c r="I4" s="5"/>
      <c r="J4" s="5"/>
      <c r="K4" s="6"/>
    </row>
    <row r="5" spans="1:11" ht="18" customHeight="1" x14ac:dyDescent="0.15">
      <c r="A5" s="456"/>
      <c r="B5" s="463"/>
      <c r="C5" s="464"/>
      <c r="D5" s="467"/>
      <c r="E5" s="8" t="s">
        <v>135</v>
      </c>
      <c r="F5" s="8" t="s">
        <v>120</v>
      </c>
      <c r="G5" s="8" t="s">
        <v>121</v>
      </c>
      <c r="H5" s="21" t="s">
        <v>123</v>
      </c>
      <c r="I5" s="21" t="s">
        <v>131</v>
      </c>
      <c r="J5" s="21" t="s">
        <v>124</v>
      </c>
      <c r="K5" s="22" t="s">
        <v>125</v>
      </c>
    </row>
    <row r="6" spans="1:11" ht="7.5" customHeight="1" x14ac:dyDescent="0.15">
      <c r="A6" s="14"/>
      <c r="B6" s="23"/>
      <c r="C6" s="130"/>
      <c r="D6" s="50"/>
      <c r="E6" s="50"/>
      <c r="F6" s="50"/>
      <c r="G6" s="50"/>
      <c r="H6" s="56"/>
      <c r="I6" s="80"/>
      <c r="J6" s="56"/>
      <c r="K6" s="50"/>
    </row>
    <row r="7" spans="1:11" ht="12.75" customHeight="1" x14ac:dyDescent="0.15">
      <c r="A7" s="14" t="s">
        <v>176</v>
      </c>
      <c r="B7" s="23"/>
      <c r="C7" s="130">
        <v>208.1</v>
      </c>
      <c r="D7" s="50">
        <v>121584</v>
      </c>
      <c r="E7" s="50">
        <v>424450</v>
      </c>
      <c r="F7" s="50">
        <v>201050</v>
      </c>
      <c r="G7" s="50">
        <v>223400</v>
      </c>
      <c r="H7" s="56">
        <f>ROUND(E7/'人口の推移（Ⅱ）'!$E$35*100,1)</f>
        <v>175.5</v>
      </c>
      <c r="I7" s="50">
        <f>E7-'人口の推移（Ⅱ）'!E60</f>
        <v>3336</v>
      </c>
      <c r="J7" s="56">
        <f>ROUND(F7/G7*100,2)</f>
        <v>90</v>
      </c>
      <c r="K7" s="50">
        <f>ROUND(E7/C7,0)</f>
        <v>2040</v>
      </c>
    </row>
    <row r="8" spans="1:11" ht="12.75" customHeight="1" x14ac:dyDescent="0.15">
      <c r="A8" s="14" t="s">
        <v>177</v>
      </c>
      <c r="B8" s="23"/>
      <c r="C8" s="130">
        <v>208.1</v>
      </c>
      <c r="D8" s="50">
        <v>125892</v>
      </c>
      <c r="E8" s="50">
        <v>429696</v>
      </c>
      <c r="F8" s="50">
        <v>203155</v>
      </c>
      <c r="G8" s="50">
        <v>226541</v>
      </c>
      <c r="H8" s="56">
        <f>ROUND(E8/'人口の推移（Ⅱ）'!$E$35*100,1)</f>
        <v>177.7</v>
      </c>
      <c r="I8" s="50">
        <f>E8-E7</f>
        <v>5246</v>
      </c>
      <c r="J8" s="56">
        <f>ROUND(F8/G8*100,2)</f>
        <v>89.68</v>
      </c>
      <c r="K8" s="50">
        <f>ROUND(E8/C8,0)</f>
        <v>2065</v>
      </c>
    </row>
    <row r="9" spans="1:11" ht="12.75" customHeight="1" x14ac:dyDescent="0.15">
      <c r="A9" s="14" t="s">
        <v>178</v>
      </c>
      <c r="B9" s="23"/>
      <c r="C9" s="130">
        <v>239.15</v>
      </c>
      <c r="D9" s="50">
        <v>129885</v>
      </c>
      <c r="E9" s="50">
        <v>439097</v>
      </c>
      <c r="F9" s="50">
        <v>207587</v>
      </c>
      <c r="G9" s="50">
        <v>231510</v>
      </c>
      <c r="H9" s="56">
        <f>ROUND(E9/'人口の推移（Ⅱ）'!$E$35*100,1)</f>
        <v>181.6</v>
      </c>
      <c r="I9" s="50">
        <f>E9-E8</f>
        <v>9401</v>
      </c>
      <c r="J9" s="56">
        <f>ROUND(F9/G9*100,2)</f>
        <v>89.67</v>
      </c>
      <c r="K9" s="50">
        <f>ROUND(E9/C9,0)</f>
        <v>1836</v>
      </c>
    </row>
    <row r="10" spans="1:11" ht="12.75" customHeight="1" x14ac:dyDescent="0.15">
      <c r="A10" s="14" t="s">
        <v>179</v>
      </c>
      <c r="B10" s="23"/>
      <c r="C10" s="130">
        <v>239.39</v>
      </c>
      <c r="D10" s="50">
        <v>132752</v>
      </c>
      <c r="E10" s="50">
        <v>442571</v>
      </c>
      <c r="F10" s="50">
        <v>209290</v>
      </c>
      <c r="G10" s="50">
        <v>233281</v>
      </c>
      <c r="H10" s="56">
        <f>ROUND(E10/'人口の推移（Ⅱ）'!$E$35*100,1)</f>
        <v>183</v>
      </c>
      <c r="I10" s="50">
        <f>E10-E9</f>
        <v>3474</v>
      </c>
      <c r="J10" s="56">
        <f>ROUND(F10/G10*100,2)</f>
        <v>89.72</v>
      </c>
      <c r="K10" s="50">
        <f>ROUND(E10/C10,0)</f>
        <v>1849</v>
      </c>
    </row>
    <row r="11" spans="1:11" ht="12.75" customHeight="1" x14ac:dyDescent="0.15">
      <c r="A11" s="14" t="s">
        <v>608</v>
      </c>
      <c r="B11" s="23"/>
      <c r="C11" s="130">
        <v>239.65</v>
      </c>
      <c r="D11" s="50">
        <v>134783</v>
      </c>
      <c r="E11" s="50">
        <v>450194</v>
      </c>
      <c r="F11" s="50">
        <v>214005</v>
      </c>
      <c r="G11" s="50">
        <v>236189</v>
      </c>
      <c r="H11" s="56">
        <f>ROUND(E11/'人口の推移（Ⅱ）'!$E$35*100,1)</f>
        <v>186.2</v>
      </c>
      <c r="I11" s="80">
        <v>7623</v>
      </c>
      <c r="J11" s="56">
        <f>ROUND(F11/G11*100,1)</f>
        <v>90.6</v>
      </c>
      <c r="K11" s="50">
        <f>ROUND(E11/C11,0)</f>
        <v>1879</v>
      </c>
    </row>
    <row r="12" spans="1:11" ht="11.25" customHeight="1" x14ac:dyDescent="0.15">
      <c r="A12" s="14"/>
      <c r="B12" s="23"/>
      <c r="C12" s="130"/>
      <c r="D12" s="50"/>
      <c r="E12" s="50"/>
      <c r="F12" s="50"/>
      <c r="G12" s="50"/>
      <c r="H12" s="56"/>
      <c r="I12" s="80"/>
      <c r="J12" s="56"/>
      <c r="K12" s="50"/>
    </row>
    <row r="13" spans="1:11" ht="12.75" customHeight="1" x14ac:dyDescent="0.15">
      <c r="A13" s="14" t="s">
        <v>180</v>
      </c>
      <c r="B13" s="23"/>
      <c r="C13" s="130">
        <v>239.68</v>
      </c>
      <c r="D13" s="50">
        <v>135910</v>
      </c>
      <c r="E13" s="50">
        <v>449370</v>
      </c>
      <c r="F13" s="50">
        <v>213337</v>
      </c>
      <c r="G13" s="50">
        <v>236033</v>
      </c>
      <c r="H13" s="56">
        <f>ROUND(E13/'人口の推移（Ⅱ）'!$E$35*100,1)</f>
        <v>185.8</v>
      </c>
      <c r="I13" s="55">
        <f>E13-'人口の推移（Ⅲ）'!E11</f>
        <v>-824</v>
      </c>
      <c r="J13" s="56">
        <f>ROUND(F13/G13*100,1)</f>
        <v>90.4</v>
      </c>
      <c r="K13" s="50">
        <f>ROUND(E13/C13,0)</f>
        <v>1875</v>
      </c>
    </row>
    <row r="14" spans="1:11" ht="12.75" customHeight="1" x14ac:dyDescent="0.15">
      <c r="A14" s="14" t="s">
        <v>181</v>
      </c>
      <c r="B14" s="23"/>
      <c r="C14" s="130">
        <v>239.69</v>
      </c>
      <c r="D14" s="50">
        <v>137125</v>
      </c>
      <c r="E14" s="50">
        <v>449460</v>
      </c>
      <c r="F14" s="50">
        <v>213334</v>
      </c>
      <c r="G14" s="50">
        <v>236126</v>
      </c>
      <c r="H14" s="56">
        <f>ROUND(E14/'人口の推移（Ⅱ）'!$E$35*100,1)</f>
        <v>185.9</v>
      </c>
      <c r="I14" s="55">
        <f>E14-E13</f>
        <v>90</v>
      </c>
      <c r="J14" s="56">
        <f>ROUND(F14/G14*100,1)</f>
        <v>90.3</v>
      </c>
      <c r="K14" s="50">
        <f>ROUND(E14/C14,0)</f>
        <v>1875</v>
      </c>
    </row>
    <row r="15" spans="1:11" ht="12.75" customHeight="1" x14ac:dyDescent="0.15">
      <c r="A15" s="14" t="s">
        <v>182</v>
      </c>
      <c r="B15" s="23"/>
      <c r="C15" s="130">
        <v>239.73</v>
      </c>
      <c r="D15" s="50">
        <v>137874</v>
      </c>
      <c r="E15" s="50">
        <v>447864</v>
      </c>
      <c r="F15" s="50">
        <v>212455</v>
      </c>
      <c r="G15" s="50">
        <v>235409</v>
      </c>
      <c r="H15" s="56">
        <f>ROUND(E15/'人口の推移（Ⅱ）'!$E$35*100,1)</f>
        <v>185.2</v>
      </c>
      <c r="I15" s="55">
        <f>E15-E14</f>
        <v>-1596</v>
      </c>
      <c r="J15" s="56">
        <f>ROUND(F15/G15*100,1)</f>
        <v>90.2</v>
      </c>
      <c r="K15" s="50">
        <f>ROUND(E15/C15,0)</f>
        <v>1868</v>
      </c>
    </row>
    <row r="16" spans="1:11" ht="12.75" customHeight="1" x14ac:dyDescent="0.15">
      <c r="A16" s="14" t="s">
        <v>183</v>
      </c>
      <c r="B16" s="23"/>
      <c r="C16" s="130">
        <v>239.77</v>
      </c>
      <c r="D16" s="50">
        <v>138920</v>
      </c>
      <c r="E16" s="50">
        <v>446897</v>
      </c>
      <c r="F16" s="50">
        <v>211534</v>
      </c>
      <c r="G16" s="50">
        <v>235363</v>
      </c>
      <c r="H16" s="56">
        <f>ROUND(E16/'人口の推移（Ⅱ）'!$E$35*100,1)</f>
        <v>184.8</v>
      </c>
      <c r="I16" s="55">
        <f>E16-E15</f>
        <v>-967</v>
      </c>
      <c r="J16" s="56">
        <f>ROUND(F16/G16*100,1)</f>
        <v>89.9</v>
      </c>
      <c r="K16" s="50">
        <f>ROUND(E16/C16,0)</f>
        <v>1864</v>
      </c>
    </row>
    <row r="17" spans="1:11" ht="12.75" customHeight="1" x14ac:dyDescent="0.15">
      <c r="A17" s="14" t="s">
        <v>607</v>
      </c>
      <c r="B17" s="23"/>
      <c r="C17" s="130">
        <v>240.43</v>
      </c>
      <c r="D17" s="50">
        <v>143448</v>
      </c>
      <c r="E17" s="50">
        <v>447091</v>
      </c>
      <c r="F17" s="50">
        <v>211295</v>
      </c>
      <c r="G17" s="50">
        <v>235796</v>
      </c>
      <c r="H17" s="56">
        <f>ROUND(E17/'人口の推移（Ⅱ）'!$E$35*100,1)</f>
        <v>184.9</v>
      </c>
      <c r="I17" s="55">
        <f>E17-E16</f>
        <v>194</v>
      </c>
      <c r="J17" s="56">
        <f>ROUND(F17/G17*100,1)</f>
        <v>89.6</v>
      </c>
      <c r="K17" s="50">
        <f>ROUND(E17/C17,0)</f>
        <v>1860</v>
      </c>
    </row>
    <row r="18" spans="1:11" ht="11.25" customHeight="1" x14ac:dyDescent="0.15">
      <c r="A18" s="14"/>
      <c r="B18" s="23"/>
      <c r="C18" s="130"/>
      <c r="D18" s="50"/>
      <c r="E18" s="50"/>
      <c r="F18" s="50"/>
      <c r="G18" s="50"/>
      <c r="H18" s="56"/>
      <c r="I18" s="80"/>
      <c r="J18" s="56"/>
      <c r="K18" s="50"/>
    </row>
    <row r="19" spans="1:11" ht="12.75" customHeight="1" x14ac:dyDescent="0.15">
      <c r="A19" s="14" t="s">
        <v>184</v>
      </c>
      <c r="B19" s="23"/>
      <c r="C19" s="130">
        <v>241.01</v>
      </c>
      <c r="D19" s="50">
        <v>145806</v>
      </c>
      <c r="E19" s="50">
        <v>449321</v>
      </c>
      <c r="F19" s="50">
        <v>212423</v>
      </c>
      <c r="G19" s="50">
        <v>236898</v>
      </c>
      <c r="H19" s="56">
        <f>ROUND(E19/'人口の推移（Ⅱ）'!$E$35*100,1)</f>
        <v>185.8</v>
      </c>
      <c r="I19" s="50">
        <f>E19-'人口の推移（Ⅲ）'!E17</f>
        <v>2230</v>
      </c>
      <c r="J19" s="56">
        <f>ROUND(F19/G19*100,1)</f>
        <v>89.7</v>
      </c>
      <c r="K19" s="50">
        <f>ROUND(E19/C19,0)</f>
        <v>1864</v>
      </c>
    </row>
    <row r="20" spans="1:11" ht="12.75" customHeight="1" x14ac:dyDescent="0.15">
      <c r="A20" s="14" t="s">
        <v>185</v>
      </c>
      <c r="B20" s="23"/>
      <c r="C20" s="130">
        <v>241.4</v>
      </c>
      <c r="D20" s="50">
        <v>147753</v>
      </c>
      <c r="E20" s="50">
        <v>449780</v>
      </c>
      <c r="F20" s="50">
        <v>212611</v>
      </c>
      <c r="G20" s="50">
        <v>237169</v>
      </c>
      <c r="H20" s="56">
        <f>ROUND(E20/'人口の推移（Ⅱ）'!$E$35*100,1)</f>
        <v>186</v>
      </c>
      <c r="I20" s="55">
        <f>E20-E19</f>
        <v>459</v>
      </c>
      <c r="J20" s="56">
        <f>ROUND(F20/G20*100,1)</f>
        <v>89.6</v>
      </c>
      <c r="K20" s="50">
        <f>ROUND(E20/C20,0)</f>
        <v>1863</v>
      </c>
    </row>
    <row r="21" spans="1:11" ht="12.75" customHeight="1" x14ac:dyDescent="0.15">
      <c r="A21" s="14" t="s">
        <v>186</v>
      </c>
      <c r="B21" s="23"/>
      <c r="C21" s="130">
        <v>241.44</v>
      </c>
      <c r="D21" s="50">
        <v>149601</v>
      </c>
      <c r="E21" s="50">
        <v>450246</v>
      </c>
      <c r="F21" s="50">
        <v>212822</v>
      </c>
      <c r="G21" s="50">
        <v>237424</v>
      </c>
      <c r="H21" s="56">
        <f>ROUND(E21/'人口の推移（Ⅱ）'!$E$35*100,1)</f>
        <v>186.2</v>
      </c>
      <c r="I21" s="50">
        <f>E21-E20</f>
        <v>466</v>
      </c>
      <c r="J21" s="56">
        <f>ROUND(F21/G21*100,1)</f>
        <v>89.6</v>
      </c>
      <c r="K21" s="50">
        <f>ROUND(E21/C21,0)</f>
        <v>1865</v>
      </c>
    </row>
    <row r="22" spans="1:11" ht="12.75" customHeight="1" x14ac:dyDescent="0.15">
      <c r="A22" s="14" t="s">
        <v>187</v>
      </c>
      <c r="B22" s="23"/>
      <c r="C22" s="130">
        <v>241.69</v>
      </c>
      <c r="D22" s="50">
        <v>151475</v>
      </c>
      <c r="E22" s="50">
        <v>450346</v>
      </c>
      <c r="F22" s="50">
        <v>212610</v>
      </c>
      <c r="G22" s="50">
        <v>237736</v>
      </c>
      <c r="H22" s="56">
        <f>ROUND(E22/'人口の推移（Ⅱ）'!$E$35*100,1)</f>
        <v>186.2</v>
      </c>
      <c r="I22" s="50">
        <f>E22-E21</f>
        <v>100</v>
      </c>
      <c r="J22" s="56">
        <f>ROUND(F22/G22*100,1)</f>
        <v>89.4</v>
      </c>
      <c r="K22" s="50">
        <f>ROUND(E22/C22,0)</f>
        <v>1863</v>
      </c>
    </row>
    <row r="23" spans="1:11" ht="12.75" customHeight="1" x14ac:dyDescent="0.15">
      <c r="A23" s="14" t="s">
        <v>609</v>
      </c>
      <c r="B23" s="23"/>
      <c r="C23" s="130">
        <v>241.76</v>
      </c>
      <c r="D23" s="50">
        <v>149453</v>
      </c>
      <c r="E23" s="50">
        <v>449382</v>
      </c>
      <c r="F23" s="50">
        <v>211546</v>
      </c>
      <c r="G23" s="50">
        <v>237836</v>
      </c>
      <c r="H23" s="56">
        <f>ROUND(E23/'人口の推移（Ⅱ）'!$E$35*100,1)</f>
        <v>185.8</v>
      </c>
      <c r="I23" s="80">
        <f>E23-E22</f>
        <v>-964</v>
      </c>
      <c r="J23" s="56">
        <f>ROUND(F23/G23*100,1)</f>
        <v>88.9</v>
      </c>
      <c r="K23" s="50">
        <f>ROUND(E23/C23,0)</f>
        <v>1859</v>
      </c>
    </row>
    <row r="24" spans="1:11" ht="11.25" customHeight="1" x14ac:dyDescent="0.15">
      <c r="A24" s="14"/>
      <c r="B24" s="23"/>
      <c r="C24" s="130"/>
      <c r="D24" s="50"/>
      <c r="E24" s="50"/>
      <c r="F24" s="50"/>
      <c r="G24" s="50"/>
      <c r="H24" s="56"/>
      <c r="I24" s="80"/>
      <c r="J24" s="56"/>
      <c r="K24" s="50"/>
    </row>
    <row r="25" spans="1:11" ht="12.75" customHeight="1" x14ac:dyDescent="0.15">
      <c r="A25" s="14" t="s">
        <v>188</v>
      </c>
      <c r="B25" s="23"/>
      <c r="C25" s="130">
        <v>241.78</v>
      </c>
      <c r="D25" s="50">
        <v>150520</v>
      </c>
      <c r="E25" s="50">
        <v>448554</v>
      </c>
      <c r="F25" s="50">
        <v>210848</v>
      </c>
      <c r="G25" s="50">
        <v>237706</v>
      </c>
      <c r="H25" s="56">
        <f>ROUND(E25/'人口の推移（Ⅱ）'!$E$35*100,1)</f>
        <v>185.5</v>
      </c>
      <c r="I25" s="55">
        <f>E25-E23</f>
        <v>-828</v>
      </c>
      <c r="J25" s="56">
        <f>ROUND(F25/G25*100,1)</f>
        <v>88.7</v>
      </c>
      <c r="K25" s="50">
        <f>ROUND(E25/C25,0)</f>
        <v>1855</v>
      </c>
    </row>
    <row r="26" spans="1:11" ht="12.75" customHeight="1" x14ac:dyDescent="0.15">
      <c r="A26" s="14" t="s">
        <v>189</v>
      </c>
      <c r="B26" s="23"/>
      <c r="C26" s="130">
        <v>241.79</v>
      </c>
      <c r="D26" s="50">
        <v>152135</v>
      </c>
      <c r="E26" s="50">
        <v>449149</v>
      </c>
      <c r="F26" s="50">
        <v>210776</v>
      </c>
      <c r="G26" s="50">
        <v>238373</v>
      </c>
      <c r="H26" s="56">
        <f>ROUND(E26/'人口の推移（Ⅱ）'!$E$35*100,1)</f>
        <v>185.7</v>
      </c>
      <c r="I26" s="50">
        <f>E26-E25</f>
        <v>595</v>
      </c>
      <c r="J26" s="56">
        <f>ROUND(F26/G26*100,1)</f>
        <v>88.4</v>
      </c>
      <c r="K26" s="50">
        <f>ROUND(E26/C26,0)</f>
        <v>1858</v>
      </c>
    </row>
    <row r="27" spans="1:11" ht="12.75" customHeight="1" x14ac:dyDescent="0.15">
      <c r="A27" s="14" t="s">
        <v>190</v>
      </c>
      <c r="B27" s="23"/>
      <c r="C27" s="130">
        <v>240.67</v>
      </c>
      <c r="D27" s="50">
        <v>153104</v>
      </c>
      <c r="E27" s="50">
        <v>447535</v>
      </c>
      <c r="F27" s="50">
        <v>209678</v>
      </c>
      <c r="G27" s="50">
        <v>237857</v>
      </c>
      <c r="H27" s="56">
        <f>ROUND(E27/'人口の推移（Ⅱ）'!$E$35*100,1)</f>
        <v>185.1</v>
      </c>
      <c r="I27" s="55">
        <f>E27-E26</f>
        <v>-1614</v>
      </c>
      <c r="J27" s="56">
        <f>ROUND(F27/G27*100,1)</f>
        <v>88.2</v>
      </c>
      <c r="K27" s="50">
        <f>ROUND(E27/C27,0)</f>
        <v>1860</v>
      </c>
    </row>
    <row r="28" spans="1:11" ht="11.25" customHeight="1" x14ac:dyDescent="0.15">
      <c r="A28" s="14"/>
      <c r="B28" s="23"/>
      <c r="C28" s="130"/>
      <c r="D28" s="50"/>
      <c r="E28" s="50"/>
      <c r="F28" s="50"/>
      <c r="G28" s="50"/>
      <c r="H28" s="56"/>
      <c r="I28" s="50"/>
      <c r="J28" s="56"/>
      <c r="K28" s="50"/>
    </row>
    <row r="29" spans="1:11" ht="12.75" customHeight="1" x14ac:dyDescent="0.15">
      <c r="A29" s="14" t="s">
        <v>449</v>
      </c>
      <c r="B29" s="23"/>
      <c r="C29" s="130">
        <v>240.77</v>
      </c>
      <c r="D29" s="50">
        <v>154249</v>
      </c>
      <c r="E29" s="50">
        <v>445852</v>
      </c>
      <c r="F29" s="50">
        <v>208504</v>
      </c>
      <c r="G29" s="50">
        <v>237348</v>
      </c>
      <c r="H29" s="56">
        <f>ROUND(E29/'人口の推移（Ⅱ）'!$E$35*100,1)</f>
        <v>184.4</v>
      </c>
      <c r="I29" s="55">
        <f>E29-E27</f>
        <v>-1683</v>
      </c>
      <c r="J29" s="56">
        <f>ROUND(F29/G29*100,1)</f>
        <v>87.8</v>
      </c>
      <c r="K29" s="50">
        <f>ROUND(E29/C29,0)</f>
        <v>1852</v>
      </c>
    </row>
    <row r="30" spans="1:11" ht="12.75" customHeight="1" x14ac:dyDescent="0.15">
      <c r="A30" s="14" t="s">
        <v>611</v>
      </c>
      <c r="B30" s="23"/>
      <c r="C30" s="130">
        <v>240.77</v>
      </c>
      <c r="D30" s="50">
        <v>156731</v>
      </c>
      <c r="E30" s="50">
        <v>444599</v>
      </c>
      <c r="F30" s="50">
        <v>207651</v>
      </c>
      <c r="G30" s="50">
        <v>236948</v>
      </c>
      <c r="H30" s="56">
        <f>ROUND(E30/'人口の推移（Ⅱ）'!$E$35*100,1)</f>
        <v>183.9</v>
      </c>
      <c r="I30" s="80">
        <f>E30-E29</f>
        <v>-1253</v>
      </c>
      <c r="J30" s="56">
        <f>ROUND(F30/G30*100,1)</f>
        <v>87.6</v>
      </c>
      <c r="K30" s="50">
        <f>ROUND(E30/C30,0)</f>
        <v>1847</v>
      </c>
    </row>
    <row r="31" spans="1:11" ht="12.75" customHeight="1" x14ac:dyDescent="0.15">
      <c r="A31" s="14" t="s">
        <v>160</v>
      </c>
      <c r="B31" s="23"/>
      <c r="C31" s="130">
        <v>240.77</v>
      </c>
      <c r="D31" s="50">
        <v>158517</v>
      </c>
      <c r="E31" s="50">
        <v>443823</v>
      </c>
      <c r="F31" s="50">
        <v>206918</v>
      </c>
      <c r="G31" s="50">
        <v>236905</v>
      </c>
      <c r="H31" s="56">
        <f>ROUND(E31/'人口の推移（Ⅱ）'!$E$35*100,1)</f>
        <v>183.5</v>
      </c>
      <c r="I31" s="55">
        <f>E31-E30</f>
        <v>-776</v>
      </c>
      <c r="J31" s="56">
        <f>ROUND(F31/G31*100,1)</f>
        <v>87.3</v>
      </c>
      <c r="K31" s="50">
        <f>ROUND(E31/C31,0)</f>
        <v>1843</v>
      </c>
    </row>
    <row r="32" spans="1:11" ht="12.75" customHeight="1" x14ac:dyDescent="0.15">
      <c r="A32" s="14" t="s">
        <v>161</v>
      </c>
      <c r="B32" s="23"/>
      <c r="C32" s="130">
        <v>240.82</v>
      </c>
      <c r="D32" s="50">
        <v>159919</v>
      </c>
      <c r="E32" s="50">
        <v>442373</v>
      </c>
      <c r="F32" s="50">
        <v>205873</v>
      </c>
      <c r="G32" s="50">
        <v>236500</v>
      </c>
      <c r="H32" s="56">
        <f>ROUND(E32/'人口の推移（Ⅱ）'!$E$35*100,1)</f>
        <v>182.9</v>
      </c>
      <c r="I32" s="55">
        <f>E32-E31</f>
        <v>-1450</v>
      </c>
      <c r="J32" s="56">
        <f>ROUND(F32/G32*100,1)</f>
        <v>87</v>
      </c>
      <c r="K32" s="50">
        <f>ROUND(E32/C32,0)</f>
        <v>1837</v>
      </c>
    </row>
    <row r="33" spans="1:11" ht="12.75" customHeight="1" x14ac:dyDescent="0.15">
      <c r="A33" s="14" t="s">
        <v>162</v>
      </c>
      <c r="B33" s="23"/>
      <c r="C33" s="130">
        <v>240.99</v>
      </c>
      <c r="D33" s="50">
        <v>161614</v>
      </c>
      <c r="E33" s="50">
        <v>441308</v>
      </c>
      <c r="F33" s="50">
        <v>205259</v>
      </c>
      <c r="G33" s="50">
        <v>236049</v>
      </c>
      <c r="H33" s="56">
        <f>ROUND(E33/'人口の推移（Ⅱ）'!$E$35*100,1)</f>
        <v>182.5</v>
      </c>
      <c r="I33" s="55">
        <f>E33-E32</f>
        <v>-1065</v>
      </c>
      <c r="J33" s="56">
        <f>ROUND(F33/G33*100,1)</f>
        <v>87</v>
      </c>
      <c r="K33" s="50">
        <f>ROUND(E33/C33,0)</f>
        <v>1831</v>
      </c>
    </row>
    <row r="34" spans="1:11" ht="11.25" customHeight="1" x14ac:dyDescent="0.15">
      <c r="A34" s="14"/>
      <c r="B34" s="23"/>
      <c r="C34" s="130"/>
      <c r="D34" s="50"/>
      <c r="E34" s="50"/>
      <c r="F34" s="50"/>
      <c r="G34" s="50"/>
      <c r="H34" s="56"/>
      <c r="I34" s="55"/>
      <c r="J34" s="56"/>
      <c r="K34" s="50"/>
    </row>
    <row r="35" spans="1:11" ht="12.75" customHeight="1" x14ac:dyDescent="0.15">
      <c r="A35" s="14" t="s">
        <v>163</v>
      </c>
      <c r="B35" s="23"/>
      <c r="C35" s="130">
        <v>241.09</v>
      </c>
      <c r="D35" s="50">
        <v>162644</v>
      </c>
      <c r="E35" s="50">
        <v>439471</v>
      </c>
      <c r="F35" s="50">
        <v>204406</v>
      </c>
      <c r="G35" s="50">
        <v>235065</v>
      </c>
      <c r="H35" s="56">
        <f>ROUND(E35/'人口の推移（Ⅱ）'!$E$35*100,1)</f>
        <v>181.7</v>
      </c>
      <c r="I35" s="55">
        <f>E35-E33</f>
        <v>-1837</v>
      </c>
      <c r="J35" s="56">
        <f>ROUND(F35/G35*100,1)</f>
        <v>87</v>
      </c>
      <c r="K35" s="50">
        <f>ROUND(E35/C35,0)</f>
        <v>1823</v>
      </c>
    </row>
    <row r="36" spans="1:11" ht="12.75" customHeight="1" x14ac:dyDescent="0.15">
      <c r="A36" s="14" t="s">
        <v>606</v>
      </c>
      <c r="B36" s="23"/>
      <c r="C36" s="130">
        <v>241.09</v>
      </c>
      <c r="D36" s="50">
        <v>165078</v>
      </c>
      <c r="E36" s="50">
        <v>438635</v>
      </c>
      <c r="F36" s="50">
        <v>204198</v>
      </c>
      <c r="G36" s="50">
        <v>234437</v>
      </c>
      <c r="H36" s="56">
        <f>ROUND(E36/'人口の推移（Ⅱ）'!$E$35*100,2)</f>
        <v>181.4</v>
      </c>
      <c r="I36" s="80">
        <f>E36-E35</f>
        <v>-836</v>
      </c>
      <c r="J36" s="56">
        <f>ROUND(F36/G36*100,1)</f>
        <v>87.1</v>
      </c>
      <c r="K36" s="50">
        <f>ROUND(E36/C36,0)</f>
        <v>1819</v>
      </c>
    </row>
    <row r="37" spans="1:11" ht="12.75" customHeight="1" x14ac:dyDescent="0.15">
      <c r="A37" s="14" t="s">
        <v>165</v>
      </c>
      <c r="B37" s="23"/>
      <c r="C37" s="130">
        <v>241.16</v>
      </c>
      <c r="D37" s="50">
        <v>165829</v>
      </c>
      <c r="E37" s="50">
        <v>436081</v>
      </c>
      <c r="F37" s="50">
        <v>202783</v>
      </c>
      <c r="G37" s="50">
        <v>233298</v>
      </c>
      <c r="H37" s="56">
        <f>ROUND(E37/'人口の推移（Ⅱ）'!$E$35*100,2)</f>
        <v>180.34</v>
      </c>
      <c r="I37" s="55">
        <f>E37-E36</f>
        <v>-2554</v>
      </c>
      <c r="J37" s="56">
        <f>ROUND(F37/G37*100,1)</f>
        <v>86.9</v>
      </c>
      <c r="K37" s="50">
        <f>ROUND(E37/C37,0)</f>
        <v>1808</v>
      </c>
    </row>
    <row r="38" spans="1:11" ht="12.75" customHeight="1" x14ac:dyDescent="0.15">
      <c r="A38" s="14" t="s">
        <v>166</v>
      </c>
      <c r="B38" s="23"/>
      <c r="C38" s="130">
        <v>241.2</v>
      </c>
      <c r="D38" s="50">
        <v>166445</v>
      </c>
      <c r="E38" s="50">
        <v>432759</v>
      </c>
      <c r="F38" s="50">
        <v>201171</v>
      </c>
      <c r="G38" s="50">
        <v>231588</v>
      </c>
      <c r="H38" s="56">
        <f>ROUND(E38/'人口の推移（Ⅱ）'!$E$35*100,2)</f>
        <v>178.97</v>
      </c>
      <c r="I38" s="55">
        <f>E38-E37</f>
        <v>-3322</v>
      </c>
      <c r="J38" s="56">
        <f>ROUND(F38/G38*100,1)</f>
        <v>86.9</v>
      </c>
      <c r="K38" s="50">
        <f>ROUND(E38/C38,0)</f>
        <v>1794</v>
      </c>
    </row>
    <row r="39" spans="1:11" ht="12.75" customHeight="1" x14ac:dyDescent="0.15">
      <c r="A39" s="14" t="s">
        <v>167</v>
      </c>
      <c r="B39" s="23"/>
      <c r="C39" s="130">
        <v>241.2</v>
      </c>
      <c r="D39" s="50">
        <v>167262</v>
      </c>
      <c r="E39" s="50">
        <v>430533</v>
      </c>
      <c r="F39" s="50">
        <v>199868</v>
      </c>
      <c r="G39" s="50">
        <v>230665</v>
      </c>
      <c r="H39" s="56">
        <f>ROUND(E39/'人口の推移（Ⅱ）'!$E$35*100,2)</f>
        <v>178.05</v>
      </c>
      <c r="I39" s="55">
        <f>E39-E38</f>
        <v>-2226</v>
      </c>
      <c r="J39" s="56">
        <f>ROUND(F39/G39*100,1)</f>
        <v>86.6</v>
      </c>
      <c r="K39" s="50">
        <f>ROUND(E39/C39,0)</f>
        <v>1785</v>
      </c>
    </row>
    <row r="40" spans="1:11" ht="11.25" customHeight="1" x14ac:dyDescent="0.15">
      <c r="A40" s="14"/>
      <c r="B40" s="23"/>
      <c r="C40" s="130"/>
      <c r="D40" s="50"/>
      <c r="E40" s="50"/>
      <c r="F40" s="50"/>
      <c r="G40" s="50"/>
      <c r="H40" s="56"/>
      <c r="I40" s="55"/>
      <c r="J40" s="56"/>
      <c r="K40" s="50"/>
    </row>
    <row r="41" spans="1:11" ht="12.75" customHeight="1" x14ac:dyDescent="0.15">
      <c r="A41" s="14" t="s">
        <v>583</v>
      </c>
      <c r="B41" s="23"/>
      <c r="C41" s="130">
        <v>241.2</v>
      </c>
      <c r="D41" s="50">
        <v>168204</v>
      </c>
      <c r="E41" s="50">
        <v>427965</v>
      </c>
      <c r="F41" s="50">
        <v>198500</v>
      </c>
      <c r="G41" s="50">
        <v>229465</v>
      </c>
      <c r="H41" s="56">
        <v>177</v>
      </c>
      <c r="I41" s="55">
        <v>-2568</v>
      </c>
      <c r="J41" s="56">
        <f>ROUND(F41/G41*100,1)</f>
        <v>86.5</v>
      </c>
      <c r="K41" s="50">
        <v>1774</v>
      </c>
    </row>
    <row r="42" spans="1:11" ht="12.75" customHeight="1" x14ac:dyDescent="0.15">
      <c r="A42" s="14" t="s">
        <v>605</v>
      </c>
      <c r="B42" s="23"/>
      <c r="C42" s="130">
        <v>241.2</v>
      </c>
      <c r="D42" s="50">
        <v>166391</v>
      </c>
      <c r="E42" s="50">
        <v>423167</v>
      </c>
      <c r="F42" s="50">
        <v>196213</v>
      </c>
      <c r="G42" s="50">
        <v>226954</v>
      </c>
      <c r="H42" s="56">
        <v>175</v>
      </c>
      <c r="I42" s="55">
        <v>-4798</v>
      </c>
      <c r="J42" s="56">
        <f>ROUND(F42/G42*100,1)</f>
        <v>86.5</v>
      </c>
      <c r="K42" s="50">
        <v>1754</v>
      </c>
    </row>
    <row r="43" spans="1:11" ht="12.75" customHeight="1" x14ac:dyDescent="0.15">
      <c r="A43" s="14" t="s">
        <v>573</v>
      </c>
      <c r="B43" s="23"/>
      <c r="C43" s="130">
        <v>241.21</v>
      </c>
      <c r="D43" s="50">
        <v>167529</v>
      </c>
      <c r="E43" s="50">
        <v>421324</v>
      </c>
      <c r="F43" s="50">
        <v>195250</v>
      </c>
      <c r="G43" s="50">
        <v>226074</v>
      </c>
      <c r="H43" s="56">
        <v>174.2</v>
      </c>
      <c r="I43" s="80">
        <v>-1843</v>
      </c>
      <c r="J43" s="56">
        <f>ROUND(F43/G43*100,1)</f>
        <v>86.4</v>
      </c>
      <c r="K43" s="50">
        <v>1747</v>
      </c>
    </row>
    <row r="44" spans="1:11" ht="12.75" customHeight="1" x14ac:dyDescent="0.15">
      <c r="A44" s="14" t="s">
        <v>574</v>
      </c>
      <c r="B44" s="23"/>
      <c r="C44" s="130">
        <v>241.32</v>
      </c>
      <c r="D44" s="50">
        <v>168814</v>
      </c>
      <c r="E44" s="50">
        <v>420229</v>
      </c>
      <c r="F44" s="50">
        <v>194629</v>
      </c>
      <c r="G44" s="50">
        <v>225600</v>
      </c>
      <c r="H44" s="56">
        <v>173.8</v>
      </c>
      <c r="I44" s="60">
        <v>-1095</v>
      </c>
      <c r="J44" s="56">
        <f>ROUND(F44/G44*100,1)</f>
        <v>86.3</v>
      </c>
      <c r="K44" s="50">
        <v>1741</v>
      </c>
    </row>
    <row r="45" spans="1:11" ht="12.75" customHeight="1" x14ac:dyDescent="0.15">
      <c r="A45" s="15" t="s">
        <v>575</v>
      </c>
      <c r="B45" s="24"/>
      <c r="C45" s="95">
        <v>241.32</v>
      </c>
      <c r="D45" s="59">
        <v>169836</v>
      </c>
      <c r="E45" s="59">
        <v>418706</v>
      </c>
      <c r="F45" s="59">
        <v>193849</v>
      </c>
      <c r="G45" s="59">
        <v>224857</v>
      </c>
      <c r="H45" s="64">
        <v>173.2</v>
      </c>
      <c r="I45" s="60">
        <v>-1523</v>
      </c>
      <c r="J45" s="56">
        <f>ROUND(F45/G45*100,1)</f>
        <v>86.2</v>
      </c>
      <c r="K45" s="59">
        <v>1735</v>
      </c>
    </row>
    <row r="46" spans="1:11" ht="11.25" customHeight="1" x14ac:dyDescent="0.15">
      <c r="A46" s="15"/>
      <c r="B46" s="24"/>
      <c r="C46" s="95"/>
      <c r="D46" s="59"/>
      <c r="E46" s="59"/>
      <c r="F46" s="59"/>
      <c r="G46" s="59"/>
      <c r="H46" s="64"/>
      <c r="I46" s="60"/>
      <c r="J46" s="64"/>
      <c r="K46" s="59"/>
    </row>
    <row r="47" spans="1:11" ht="12.75" customHeight="1" x14ac:dyDescent="0.15">
      <c r="A47" s="15" t="s">
        <v>576</v>
      </c>
      <c r="B47" s="24"/>
      <c r="C47" s="95">
        <v>241.32</v>
      </c>
      <c r="D47" s="59">
        <v>170414</v>
      </c>
      <c r="E47" s="59">
        <v>416791</v>
      </c>
      <c r="F47" s="59">
        <v>192644</v>
      </c>
      <c r="G47" s="59">
        <v>224147</v>
      </c>
      <c r="H47" s="64">
        <v>172.4</v>
      </c>
      <c r="I47" s="60">
        <v>-1915</v>
      </c>
      <c r="J47" s="64">
        <v>85.9</v>
      </c>
      <c r="K47" s="59">
        <v>1727</v>
      </c>
    </row>
    <row r="48" spans="1:11" ht="12.75" customHeight="1" x14ac:dyDescent="0.15">
      <c r="A48" s="15" t="s">
        <v>604</v>
      </c>
      <c r="B48" s="24"/>
      <c r="C48" s="95">
        <v>338.72</v>
      </c>
      <c r="D48" s="59">
        <v>179636</v>
      </c>
      <c r="E48" s="59">
        <v>442699</v>
      </c>
      <c r="F48" s="59">
        <v>203292</v>
      </c>
      <c r="G48" s="59">
        <v>239407</v>
      </c>
      <c r="H48" s="64">
        <v>183.1</v>
      </c>
      <c r="I48" s="60">
        <v>25908</v>
      </c>
      <c r="J48" s="64">
        <v>84.9</v>
      </c>
      <c r="K48" s="59">
        <v>1307</v>
      </c>
    </row>
    <row r="49" spans="1:11" ht="12.75" customHeight="1" x14ac:dyDescent="0.15">
      <c r="A49" s="15" t="s">
        <v>577</v>
      </c>
      <c r="B49" s="24"/>
      <c r="C49" s="95">
        <v>406.36</v>
      </c>
      <c r="D49" s="59">
        <v>184815</v>
      </c>
      <c r="E49" s="59">
        <v>451738</v>
      </c>
      <c r="F49" s="59">
        <v>207231</v>
      </c>
      <c r="G49" s="59">
        <v>244507</v>
      </c>
      <c r="H49" s="64">
        <v>186.8</v>
      </c>
      <c r="I49" s="60">
        <v>9039</v>
      </c>
      <c r="J49" s="64">
        <v>84.8</v>
      </c>
      <c r="K49" s="59">
        <v>1112</v>
      </c>
    </row>
    <row r="50" spans="1:11" ht="12.75" customHeight="1" x14ac:dyDescent="0.15">
      <c r="A50" s="15" t="s">
        <v>578</v>
      </c>
      <c r="B50" s="24"/>
      <c r="C50" s="95">
        <v>406.37</v>
      </c>
      <c r="D50" s="59">
        <v>185737</v>
      </c>
      <c r="E50" s="59">
        <v>448831</v>
      </c>
      <c r="F50" s="59">
        <v>205669</v>
      </c>
      <c r="G50" s="59">
        <v>243162</v>
      </c>
      <c r="H50" s="64">
        <v>185.6</v>
      </c>
      <c r="I50" s="60">
        <v>-2907</v>
      </c>
      <c r="J50" s="64">
        <v>84.6</v>
      </c>
      <c r="K50" s="59">
        <v>1104</v>
      </c>
    </row>
    <row r="51" spans="1:11" ht="12.75" customHeight="1" x14ac:dyDescent="0.15">
      <c r="A51" s="24" t="s">
        <v>579</v>
      </c>
      <c r="B51" s="164"/>
      <c r="C51" s="95">
        <v>406.4</v>
      </c>
      <c r="D51" s="59">
        <v>186758</v>
      </c>
      <c r="E51" s="59">
        <v>445822</v>
      </c>
      <c r="F51" s="59">
        <v>204087</v>
      </c>
      <c r="G51" s="59">
        <v>241735</v>
      </c>
      <c r="H51" s="64">
        <v>184.4</v>
      </c>
      <c r="I51" s="60">
        <v>-3009</v>
      </c>
      <c r="J51" s="64">
        <v>84.4</v>
      </c>
      <c r="K51" s="59">
        <v>1097</v>
      </c>
    </row>
    <row r="52" spans="1:11" ht="11.25" customHeight="1" x14ac:dyDescent="0.15">
      <c r="A52" s="24"/>
      <c r="B52" s="164"/>
      <c r="C52" s="95"/>
      <c r="D52" s="59"/>
      <c r="E52" s="59"/>
      <c r="F52" s="59"/>
      <c r="G52" s="59"/>
      <c r="H52" s="64"/>
      <c r="I52" s="60"/>
      <c r="J52" s="64"/>
      <c r="K52" s="59"/>
    </row>
    <row r="53" spans="1:11" ht="12.75" customHeight="1" x14ac:dyDescent="0.15">
      <c r="A53" s="24" t="s">
        <v>580</v>
      </c>
      <c r="B53" s="164"/>
      <c r="C53" s="95">
        <v>406.4</v>
      </c>
      <c r="D53" s="59">
        <v>188460</v>
      </c>
      <c r="E53" s="59">
        <v>444117</v>
      </c>
      <c r="F53" s="59">
        <v>203435</v>
      </c>
      <c r="G53" s="59">
        <v>240682</v>
      </c>
      <c r="H53" s="64">
        <v>183.7</v>
      </c>
      <c r="I53" s="60">
        <v>-1705</v>
      </c>
      <c r="J53" s="64">
        <v>84.5</v>
      </c>
      <c r="K53" s="59">
        <v>1093</v>
      </c>
    </row>
    <row r="54" spans="1:11" ht="12.75" customHeight="1" x14ac:dyDescent="0.15">
      <c r="A54" s="24" t="s">
        <v>618</v>
      </c>
      <c r="B54" s="94"/>
      <c r="C54" s="130">
        <v>406.43</v>
      </c>
      <c r="D54" s="48">
        <v>187685</v>
      </c>
      <c r="E54" s="48">
        <v>443766</v>
      </c>
      <c r="F54" s="48">
        <v>203574</v>
      </c>
      <c r="G54" s="48">
        <v>240192</v>
      </c>
      <c r="H54" s="64">
        <v>183.5</v>
      </c>
      <c r="I54" s="60">
        <v>-351</v>
      </c>
      <c r="J54" s="64">
        <v>84.8</v>
      </c>
      <c r="K54" s="59">
        <v>1092</v>
      </c>
    </row>
    <row r="55" spans="1:11" ht="12.75" customHeight="1" x14ac:dyDescent="0.15">
      <c r="A55" s="24" t="s">
        <v>581</v>
      </c>
      <c r="B55" s="94"/>
      <c r="C55" s="130">
        <v>406.46</v>
      </c>
      <c r="D55" s="48">
        <v>188788</v>
      </c>
      <c r="E55" s="48">
        <v>441199</v>
      </c>
      <c r="F55" s="48">
        <v>202321</v>
      </c>
      <c r="G55" s="48">
        <v>238878</v>
      </c>
      <c r="H55" s="64">
        <v>182.5</v>
      </c>
      <c r="I55" s="60">
        <v>-2567</v>
      </c>
      <c r="J55" s="64">
        <v>84.7</v>
      </c>
      <c r="K55" s="59">
        <v>1085</v>
      </c>
    </row>
    <row r="56" spans="1:11" ht="12.75" customHeight="1" x14ac:dyDescent="0.15">
      <c r="A56" s="24" t="s">
        <v>582</v>
      </c>
      <c r="B56" s="94"/>
      <c r="C56" s="130">
        <v>406.46</v>
      </c>
      <c r="D56" s="48">
        <v>189684</v>
      </c>
      <c r="E56" s="48">
        <v>439016</v>
      </c>
      <c r="F56" s="48">
        <v>201441</v>
      </c>
      <c r="G56" s="48">
        <v>237575</v>
      </c>
      <c r="H56" s="64">
        <v>181.6</v>
      </c>
      <c r="I56" s="60">
        <v>-2183</v>
      </c>
      <c r="J56" s="64">
        <v>84.8</v>
      </c>
      <c r="K56" s="59">
        <v>1080</v>
      </c>
    </row>
    <row r="57" spans="1:11" ht="12.75" customHeight="1" x14ac:dyDescent="0.15">
      <c r="A57" s="24" t="s">
        <v>139</v>
      </c>
      <c r="B57" s="94"/>
      <c r="C57" s="130">
        <v>406.47</v>
      </c>
      <c r="D57" s="48">
        <v>190499</v>
      </c>
      <c r="E57" s="48">
        <v>436029</v>
      </c>
      <c r="F57" s="48">
        <v>200048</v>
      </c>
      <c r="G57" s="48">
        <v>235981</v>
      </c>
      <c r="H57" s="64">
        <v>180.3</v>
      </c>
      <c r="I57" s="60">
        <v>-2987</v>
      </c>
      <c r="J57" s="64">
        <v>84.8</v>
      </c>
      <c r="K57" s="59">
        <v>1073</v>
      </c>
    </row>
    <row r="58" spans="1:11" ht="11.25" customHeight="1" x14ac:dyDescent="0.15">
      <c r="A58" s="24"/>
      <c r="B58" s="94"/>
      <c r="C58" s="130"/>
      <c r="D58" s="48"/>
      <c r="E58" s="48"/>
      <c r="F58" s="48"/>
      <c r="G58" s="48"/>
      <c r="H58" s="64"/>
      <c r="I58" s="60"/>
      <c r="J58" s="64"/>
      <c r="K58" s="59"/>
    </row>
    <row r="59" spans="1:11" ht="12.75" customHeight="1" x14ac:dyDescent="0.15">
      <c r="A59" s="24" t="s">
        <v>140</v>
      </c>
      <c r="B59" s="94"/>
      <c r="C59" s="130">
        <v>405.81</v>
      </c>
      <c r="D59" s="48">
        <v>191625</v>
      </c>
      <c r="E59" s="48">
        <v>433514</v>
      </c>
      <c r="F59" s="48">
        <v>199028</v>
      </c>
      <c r="G59" s="48">
        <v>234486</v>
      </c>
      <c r="H59" s="64">
        <f>ROUND(E59/'人口の推移（Ⅱ）'!$E$35*100,1)</f>
        <v>179.3</v>
      </c>
      <c r="I59" s="60">
        <f>E59-E57</f>
        <v>-2515</v>
      </c>
      <c r="J59" s="64">
        <f>ROUND(F59/G59*100,1)</f>
        <v>84.9</v>
      </c>
      <c r="K59" s="59">
        <f>ROUND(E59/C59,0)</f>
        <v>1068</v>
      </c>
    </row>
    <row r="60" spans="1:11" ht="12.75" customHeight="1" x14ac:dyDescent="0.15">
      <c r="A60" s="24" t="s">
        <v>619</v>
      </c>
      <c r="B60" s="204"/>
      <c r="C60" s="130">
        <v>405.86</v>
      </c>
      <c r="D60" s="48">
        <v>189419</v>
      </c>
      <c r="E60" s="48">
        <v>429508</v>
      </c>
      <c r="F60" s="48">
        <v>198716</v>
      </c>
      <c r="G60" s="48">
        <v>230792</v>
      </c>
      <c r="H60" s="64">
        <f>ROUND(E60/'人口の推移（Ⅱ）'!$E$35*100,1)</f>
        <v>177.6</v>
      </c>
      <c r="I60" s="60">
        <f>E60-E59</f>
        <v>-4006</v>
      </c>
      <c r="J60" s="64">
        <f>ROUND(F60/G60*100,1)</f>
        <v>86.1</v>
      </c>
      <c r="K60" s="59">
        <f>ROUND(E60/C60,0)</f>
        <v>1058</v>
      </c>
    </row>
    <row r="61" spans="1:11" ht="12.75" customHeight="1" x14ac:dyDescent="0.15">
      <c r="A61" s="24" t="s">
        <v>142</v>
      </c>
      <c r="B61" s="243"/>
      <c r="C61" s="301">
        <v>405.86</v>
      </c>
      <c r="D61" s="78">
        <v>190244</v>
      </c>
      <c r="E61" s="78">
        <v>426578</v>
      </c>
      <c r="F61" s="78">
        <v>197700</v>
      </c>
      <c r="G61" s="78">
        <v>228878</v>
      </c>
      <c r="H61" s="302">
        <f>ROUND(E61/'人口の推移（Ⅱ）'!$E$35*100,1)</f>
        <v>176.4</v>
      </c>
      <c r="I61" s="303">
        <f>E61-E60</f>
        <v>-2930</v>
      </c>
      <c r="J61" s="302">
        <f>ROUND(F61/G61*100,1)</f>
        <v>86.4</v>
      </c>
      <c r="K61" s="303">
        <f>ROUND(E61/C61,0)</f>
        <v>1051</v>
      </c>
    </row>
    <row r="62" spans="1:11" ht="12.75" customHeight="1" x14ac:dyDescent="0.15">
      <c r="A62" s="24" t="s">
        <v>175</v>
      </c>
      <c r="B62" s="309"/>
      <c r="C62" s="301">
        <v>405.86</v>
      </c>
      <c r="D62" s="78">
        <v>188822</v>
      </c>
      <c r="E62" s="78">
        <v>421612</v>
      </c>
      <c r="F62" s="78">
        <v>194869</v>
      </c>
      <c r="G62" s="78">
        <v>226743</v>
      </c>
      <c r="H62" s="302">
        <f>ROUND(E62/'人口の推移（Ⅱ）'!$E$35*100,1)</f>
        <v>174.4</v>
      </c>
      <c r="I62" s="303">
        <f>E62-E61</f>
        <v>-4966</v>
      </c>
      <c r="J62" s="302">
        <f>ROUND(F62/G62*100,1)</f>
        <v>85.9</v>
      </c>
      <c r="K62" s="303">
        <f>ROUND(E62/C62,0)</f>
        <v>1039</v>
      </c>
    </row>
    <row r="63" spans="1:11" ht="7.5" customHeight="1" thickBot="1" x14ac:dyDescent="0.2">
      <c r="A63" s="24"/>
      <c r="B63" s="165"/>
      <c r="C63" s="130"/>
      <c r="D63" s="48"/>
      <c r="E63" s="48"/>
      <c r="F63" s="48"/>
      <c r="G63" s="48"/>
      <c r="H63" s="64"/>
      <c r="I63" s="60"/>
      <c r="J63" s="64"/>
      <c r="K63" s="59"/>
    </row>
    <row r="64" spans="1:11" ht="10.5" customHeight="1" x14ac:dyDescent="0.15">
      <c r="A64" s="91" t="s">
        <v>746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</row>
    <row r="65" spans="1:11" ht="10.5" customHeight="1" x14ac:dyDescent="0.15">
      <c r="A65" s="23" t="s">
        <v>1146</v>
      </c>
      <c r="B65" s="23"/>
      <c r="D65" s="23"/>
      <c r="E65" s="23"/>
      <c r="F65" s="23"/>
      <c r="G65" s="23"/>
      <c r="H65" s="23"/>
      <c r="I65" s="23"/>
      <c r="J65" s="23"/>
      <c r="K65" s="23"/>
    </row>
    <row r="66" spans="1:11" ht="10.5" customHeight="1" x14ac:dyDescent="0.15">
      <c r="A66" s="203" t="s">
        <v>1149</v>
      </c>
      <c r="B66" s="23"/>
      <c r="D66" s="23"/>
      <c r="E66" s="23"/>
      <c r="F66" s="23"/>
      <c r="G66" s="23"/>
      <c r="H66" s="23"/>
      <c r="I66" s="23"/>
      <c r="J66" s="23"/>
      <c r="K66" s="23"/>
    </row>
    <row r="67" spans="1:11" ht="10.5" customHeight="1" x14ac:dyDescent="0.15">
      <c r="A67" s="2" t="s">
        <v>1148</v>
      </c>
    </row>
    <row r="68" spans="1:11" ht="10.5" customHeight="1" x14ac:dyDescent="0.15">
      <c r="A68" s="2" t="s">
        <v>1147</v>
      </c>
    </row>
  </sheetData>
  <mergeCells count="5">
    <mergeCell ref="D3:D5"/>
    <mergeCell ref="B3:C5"/>
    <mergeCell ref="E3:G4"/>
    <mergeCell ref="A1:K1"/>
    <mergeCell ref="A3:A5"/>
  </mergeCells>
  <phoneticPr fontId="2"/>
  <pageMargins left="0.59055118110236227" right="0.59055118110236227" top="0.59055118110236227" bottom="0.39370078740157483" header="0.51181102362204722" footer="0.51181102362204722"/>
  <pageSetup paperSize="9" scale="98" orientation="portrait" r:id="rId1"/>
  <headerFooter alignWithMargins="0"/>
  <ignoredErrors>
    <ignoredError sqref="H59:K59 I60 H61:K61 H60 J60:K60 H62:K6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75"/>
  <sheetViews>
    <sheetView showGridLines="0" zoomScale="115" zoomScaleNormal="115" workbookViewId="0">
      <selection sqref="A1:I1"/>
    </sheetView>
  </sheetViews>
  <sheetFormatPr defaultRowHeight="13.5" x14ac:dyDescent="0.15"/>
  <cols>
    <col min="1" max="1" width="13.625" style="2" customWidth="1"/>
    <col min="2" max="5" width="10.625" style="2" customWidth="1"/>
    <col min="6" max="6" width="3.125" style="2" customWidth="1"/>
    <col min="7" max="9" width="10.625" style="2" customWidth="1"/>
    <col min="10" max="16384" width="9" style="1"/>
  </cols>
  <sheetData>
    <row r="1" spans="1:9" ht="17.25" x14ac:dyDescent="0.15">
      <c r="A1" s="453" t="s">
        <v>700</v>
      </c>
      <c r="B1" s="453"/>
      <c r="C1" s="453"/>
      <c r="D1" s="453"/>
      <c r="E1" s="453"/>
      <c r="F1" s="453"/>
      <c r="G1" s="453"/>
      <c r="H1" s="453"/>
      <c r="I1" s="453"/>
    </row>
    <row r="2" spans="1:9" ht="11.25" customHeight="1" x14ac:dyDescent="0.15">
      <c r="A2" s="87"/>
      <c r="B2" s="87"/>
      <c r="C2" s="87"/>
      <c r="D2" s="87"/>
      <c r="E2" s="87"/>
      <c r="F2" s="87"/>
      <c r="G2" s="87"/>
      <c r="H2" s="87"/>
      <c r="I2" s="87"/>
    </row>
    <row r="3" spans="1:9" ht="11.25" customHeight="1" x14ac:dyDescent="0.15">
      <c r="A3" s="419" t="s">
        <v>1144</v>
      </c>
    </row>
    <row r="4" spans="1:9" ht="14.25" customHeight="1" thickBot="1" x14ac:dyDescent="0.2">
      <c r="B4" s="39"/>
      <c r="C4" s="39"/>
      <c r="D4" s="39"/>
      <c r="E4" s="42"/>
      <c r="F4" s="42"/>
      <c r="G4" s="40"/>
      <c r="H4" s="40"/>
      <c r="I4" s="58" t="s">
        <v>415</v>
      </c>
    </row>
    <row r="5" spans="1:9" ht="18" customHeight="1" x14ac:dyDescent="0.15">
      <c r="A5" s="454" t="s">
        <v>1170</v>
      </c>
      <c r="B5" s="474" t="s">
        <v>256</v>
      </c>
      <c r="C5" s="475"/>
      <c r="D5" s="476"/>
      <c r="E5" s="477" t="s">
        <v>445</v>
      </c>
      <c r="F5" s="478"/>
      <c r="G5" s="475" t="s">
        <v>256</v>
      </c>
      <c r="H5" s="475"/>
      <c r="I5" s="475"/>
    </row>
    <row r="6" spans="1:9" ht="18" customHeight="1" x14ac:dyDescent="0.15">
      <c r="A6" s="473"/>
      <c r="B6" s="7" t="s">
        <v>257</v>
      </c>
      <c r="C6" s="7" t="s">
        <v>120</v>
      </c>
      <c r="D6" s="7" t="s">
        <v>121</v>
      </c>
      <c r="E6" s="479"/>
      <c r="F6" s="480"/>
      <c r="G6" s="7" t="s">
        <v>257</v>
      </c>
      <c r="H6" s="7" t="s">
        <v>120</v>
      </c>
      <c r="I6" s="9" t="s">
        <v>121</v>
      </c>
    </row>
    <row r="7" spans="1:9" ht="4.5" customHeight="1" x14ac:dyDescent="0.15">
      <c r="A7" s="10"/>
      <c r="B7" s="12"/>
      <c r="C7" s="213"/>
      <c r="D7" s="33"/>
      <c r="E7" s="481"/>
      <c r="F7" s="482"/>
      <c r="G7" s="12"/>
      <c r="H7" s="12"/>
      <c r="I7" s="12"/>
    </row>
    <row r="8" spans="1:9" ht="10.5" customHeight="1" x14ac:dyDescent="0.15">
      <c r="A8" s="423" t="s">
        <v>258</v>
      </c>
      <c r="B8" s="210">
        <v>421612</v>
      </c>
      <c r="C8" s="214">
        <v>194869</v>
      </c>
      <c r="D8" s="215">
        <v>226743</v>
      </c>
      <c r="E8" s="487"/>
      <c r="F8" s="484"/>
      <c r="G8" s="65"/>
      <c r="H8" s="65"/>
      <c r="I8" s="65"/>
    </row>
    <row r="9" spans="1:9" ht="4.5" customHeight="1" x14ac:dyDescent="0.15">
      <c r="A9" s="14"/>
      <c r="B9" s="209"/>
      <c r="C9" s="47"/>
      <c r="D9" s="76"/>
      <c r="E9" s="488"/>
      <c r="F9" s="489"/>
      <c r="G9" s="61"/>
      <c r="H9" s="61"/>
      <c r="I9" s="61"/>
    </row>
    <row r="10" spans="1:9" ht="10.5" customHeight="1" x14ac:dyDescent="0.15">
      <c r="A10" s="66" t="s">
        <v>462</v>
      </c>
      <c r="B10" s="210">
        <v>3117</v>
      </c>
      <c r="C10" s="214">
        <v>1622</v>
      </c>
      <c r="D10" s="215">
        <v>1495</v>
      </c>
      <c r="E10" s="483" t="s">
        <v>463</v>
      </c>
      <c r="F10" s="484"/>
      <c r="G10" s="210">
        <v>5245</v>
      </c>
      <c r="H10" s="214">
        <v>2460</v>
      </c>
      <c r="I10" s="214">
        <v>2785</v>
      </c>
    </row>
    <row r="11" spans="1:9" ht="10.5" customHeight="1" x14ac:dyDescent="0.15">
      <c r="A11" s="66" t="s">
        <v>246</v>
      </c>
      <c r="B11" s="210">
        <v>3156</v>
      </c>
      <c r="C11" s="214">
        <v>1656</v>
      </c>
      <c r="D11" s="215">
        <v>1500</v>
      </c>
      <c r="E11" s="483" t="s">
        <v>391</v>
      </c>
      <c r="F11" s="484"/>
      <c r="G11" s="210">
        <v>5869</v>
      </c>
      <c r="H11" s="214">
        <v>2790</v>
      </c>
      <c r="I11" s="214">
        <v>3079</v>
      </c>
    </row>
    <row r="12" spans="1:9" ht="10.5" customHeight="1" x14ac:dyDescent="0.15">
      <c r="A12" s="66" t="s">
        <v>247</v>
      </c>
      <c r="B12" s="210">
        <v>2928</v>
      </c>
      <c r="C12" s="214">
        <v>1489</v>
      </c>
      <c r="D12" s="215">
        <v>1439</v>
      </c>
      <c r="E12" s="483" t="s">
        <v>392</v>
      </c>
      <c r="F12" s="484"/>
      <c r="G12" s="210">
        <v>6027</v>
      </c>
      <c r="H12" s="214">
        <v>2817</v>
      </c>
      <c r="I12" s="214">
        <v>3210</v>
      </c>
    </row>
    <row r="13" spans="1:9" ht="10.5" customHeight="1" x14ac:dyDescent="0.15">
      <c r="A13" s="66" t="s">
        <v>248</v>
      </c>
      <c r="B13" s="210">
        <v>3088</v>
      </c>
      <c r="C13" s="214">
        <v>1599</v>
      </c>
      <c r="D13" s="215">
        <v>1489</v>
      </c>
      <c r="E13" s="483" t="s">
        <v>393</v>
      </c>
      <c r="F13" s="484"/>
      <c r="G13" s="210">
        <v>6438</v>
      </c>
      <c r="H13" s="214">
        <v>3031</v>
      </c>
      <c r="I13" s="214">
        <v>3407</v>
      </c>
    </row>
    <row r="14" spans="1:9" ht="10.5" customHeight="1" x14ac:dyDescent="0.15">
      <c r="A14" s="67" t="s">
        <v>249</v>
      </c>
      <c r="B14" s="211">
        <v>3081</v>
      </c>
      <c r="C14" s="216">
        <v>1554</v>
      </c>
      <c r="D14" s="217">
        <v>1527</v>
      </c>
      <c r="E14" s="485" t="s">
        <v>394</v>
      </c>
      <c r="F14" s="486"/>
      <c r="G14" s="210">
        <v>6614</v>
      </c>
      <c r="H14" s="214">
        <v>3106</v>
      </c>
      <c r="I14" s="214">
        <v>3508</v>
      </c>
    </row>
    <row r="15" spans="1:9" ht="10.5" customHeight="1" x14ac:dyDescent="0.15">
      <c r="A15" s="66" t="s">
        <v>250</v>
      </c>
      <c r="B15" s="210">
        <v>3222</v>
      </c>
      <c r="C15" s="214">
        <v>1611</v>
      </c>
      <c r="D15" s="215">
        <v>1611</v>
      </c>
      <c r="E15" s="483" t="s">
        <v>395</v>
      </c>
      <c r="F15" s="484"/>
      <c r="G15" s="212">
        <v>7089</v>
      </c>
      <c r="H15" s="218">
        <v>3416</v>
      </c>
      <c r="I15" s="218">
        <v>3673</v>
      </c>
    </row>
    <row r="16" spans="1:9" ht="10.5" customHeight="1" x14ac:dyDescent="0.15">
      <c r="A16" s="66" t="s">
        <v>251</v>
      </c>
      <c r="B16" s="210">
        <v>3155</v>
      </c>
      <c r="C16" s="214">
        <v>1643</v>
      </c>
      <c r="D16" s="215">
        <v>1512</v>
      </c>
      <c r="E16" s="483" t="s">
        <v>396</v>
      </c>
      <c r="F16" s="484"/>
      <c r="G16" s="210">
        <v>7515</v>
      </c>
      <c r="H16" s="214">
        <v>3527</v>
      </c>
      <c r="I16" s="214">
        <v>3988</v>
      </c>
    </row>
    <row r="17" spans="1:9" ht="10.5" customHeight="1" x14ac:dyDescent="0.15">
      <c r="A17" s="66" t="s">
        <v>252</v>
      </c>
      <c r="B17" s="210">
        <v>3183</v>
      </c>
      <c r="C17" s="214">
        <v>1639</v>
      </c>
      <c r="D17" s="215">
        <v>1544</v>
      </c>
      <c r="E17" s="483" t="s">
        <v>397</v>
      </c>
      <c r="F17" s="484"/>
      <c r="G17" s="210">
        <v>7655</v>
      </c>
      <c r="H17" s="214">
        <v>3608</v>
      </c>
      <c r="I17" s="214">
        <v>4047</v>
      </c>
    </row>
    <row r="18" spans="1:9" ht="10.5" customHeight="1" x14ac:dyDescent="0.15">
      <c r="A18" s="66" t="s">
        <v>253</v>
      </c>
      <c r="B18" s="210">
        <v>3367</v>
      </c>
      <c r="C18" s="214">
        <v>1683</v>
      </c>
      <c r="D18" s="215">
        <v>1684</v>
      </c>
      <c r="E18" s="483" t="s">
        <v>398</v>
      </c>
      <c r="F18" s="484"/>
      <c r="G18" s="210">
        <v>8089</v>
      </c>
      <c r="H18" s="214">
        <v>3759</v>
      </c>
      <c r="I18" s="214">
        <v>4330</v>
      </c>
    </row>
    <row r="19" spans="1:9" ht="10.5" customHeight="1" x14ac:dyDescent="0.15">
      <c r="A19" s="67" t="s">
        <v>254</v>
      </c>
      <c r="B19" s="210">
        <v>3336</v>
      </c>
      <c r="C19" s="214">
        <v>1674</v>
      </c>
      <c r="D19" s="215">
        <v>1662</v>
      </c>
      <c r="E19" s="483" t="s">
        <v>399</v>
      </c>
      <c r="F19" s="484"/>
      <c r="G19" s="210">
        <v>7378</v>
      </c>
      <c r="H19" s="214">
        <v>3476</v>
      </c>
      <c r="I19" s="214">
        <v>3902</v>
      </c>
    </row>
    <row r="20" spans="1:9" ht="10.5" customHeight="1" x14ac:dyDescent="0.15">
      <c r="A20" s="66" t="s">
        <v>342</v>
      </c>
      <c r="B20" s="212">
        <v>3327</v>
      </c>
      <c r="C20" s="218">
        <v>1711</v>
      </c>
      <c r="D20" s="219">
        <v>1616</v>
      </c>
      <c r="E20" s="490" t="s">
        <v>400</v>
      </c>
      <c r="F20" s="491"/>
      <c r="G20" s="212">
        <v>6804</v>
      </c>
      <c r="H20" s="218">
        <v>3110</v>
      </c>
      <c r="I20" s="218">
        <v>3694</v>
      </c>
    </row>
    <row r="21" spans="1:9" ht="10.5" customHeight="1" x14ac:dyDescent="0.15">
      <c r="A21" s="66" t="s">
        <v>343</v>
      </c>
      <c r="B21" s="210">
        <v>3356</v>
      </c>
      <c r="C21" s="214">
        <v>1732</v>
      </c>
      <c r="D21" s="215">
        <v>1624</v>
      </c>
      <c r="E21" s="483" t="s">
        <v>401</v>
      </c>
      <c r="F21" s="484"/>
      <c r="G21" s="210">
        <v>4179</v>
      </c>
      <c r="H21" s="214">
        <v>1922</v>
      </c>
      <c r="I21" s="214">
        <v>2257</v>
      </c>
    </row>
    <row r="22" spans="1:9" ht="10.5" customHeight="1" x14ac:dyDescent="0.15">
      <c r="A22" s="66" t="s">
        <v>344</v>
      </c>
      <c r="B22" s="210">
        <v>3396</v>
      </c>
      <c r="C22" s="214">
        <v>1646</v>
      </c>
      <c r="D22" s="215">
        <v>1750</v>
      </c>
      <c r="E22" s="483" t="s">
        <v>402</v>
      </c>
      <c r="F22" s="484"/>
      <c r="G22" s="210">
        <v>4270</v>
      </c>
      <c r="H22" s="214">
        <v>1955</v>
      </c>
      <c r="I22" s="214">
        <v>2315</v>
      </c>
    </row>
    <row r="23" spans="1:9" ht="10.5" customHeight="1" x14ac:dyDescent="0.15">
      <c r="A23" s="66" t="s">
        <v>345</v>
      </c>
      <c r="B23" s="210">
        <v>3434</v>
      </c>
      <c r="C23" s="214">
        <v>1711</v>
      </c>
      <c r="D23" s="215">
        <v>1723</v>
      </c>
      <c r="E23" s="483" t="s">
        <v>403</v>
      </c>
      <c r="F23" s="484"/>
      <c r="G23" s="210">
        <v>5147</v>
      </c>
      <c r="H23" s="214">
        <v>2267</v>
      </c>
      <c r="I23" s="214">
        <v>2880</v>
      </c>
    </row>
    <row r="24" spans="1:9" ht="10.5" customHeight="1" x14ac:dyDescent="0.15">
      <c r="A24" s="67" t="s">
        <v>346</v>
      </c>
      <c r="B24" s="211">
        <v>3697</v>
      </c>
      <c r="C24" s="216">
        <v>1875</v>
      </c>
      <c r="D24" s="217">
        <v>1822</v>
      </c>
      <c r="E24" s="485" t="s">
        <v>404</v>
      </c>
      <c r="F24" s="486"/>
      <c r="G24" s="211">
        <v>4652</v>
      </c>
      <c r="H24" s="216">
        <v>2054</v>
      </c>
      <c r="I24" s="216">
        <v>2598</v>
      </c>
    </row>
    <row r="25" spans="1:9" ht="10.5" customHeight="1" x14ac:dyDescent="0.15">
      <c r="A25" s="66" t="s">
        <v>347</v>
      </c>
      <c r="B25" s="210">
        <v>3738</v>
      </c>
      <c r="C25" s="214">
        <v>1904</v>
      </c>
      <c r="D25" s="215">
        <v>1834</v>
      </c>
      <c r="E25" s="483" t="s">
        <v>405</v>
      </c>
      <c r="F25" s="484"/>
      <c r="G25" s="210">
        <v>5171</v>
      </c>
      <c r="H25" s="214">
        <v>2136</v>
      </c>
      <c r="I25" s="214">
        <v>3035</v>
      </c>
    </row>
    <row r="26" spans="1:9" ht="10.5" customHeight="1" x14ac:dyDescent="0.15">
      <c r="A26" s="66" t="s">
        <v>348</v>
      </c>
      <c r="B26" s="210">
        <v>3777</v>
      </c>
      <c r="C26" s="214">
        <v>1954</v>
      </c>
      <c r="D26" s="215">
        <v>1823</v>
      </c>
      <c r="E26" s="483" t="s">
        <v>406</v>
      </c>
      <c r="F26" s="484"/>
      <c r="G26" s="210">
        <v>5105</v>
      </c>
      <c r="H26" s="214">
        <v>2071</v>
      </c>
      <c r="I26" s="214">
        <v>3034</v>
      </c>
    </row>
    <row r="27" spans="1:9" ht="10.5" customHeight="1" x14ac:dyDescent="0.15">
      <c r="A27" s="66" t="s">
        <v>349</v>
      </c>
      <c r="B27" s="210">
        <v>4019</v>
      </c>
      <c r="C27" s="214">
        <v>2075</v>
      </c>
      <c r="D27" s="215">
        <v>1944</v>
      </c>
      <c r="E27" s="483" t="s">
        <v>407</v>
      </c>
      <c r="F27" s="484"/>
      <c r="G27" s="210">
        <v>4662</v>
      </c>
      <c r="H27" s="214">
        <v>1891</v>
      </c>
      <c r="I27" s="214">
        <v>2771</v>
      </c>
    </row>
    <row r="28" spans="1:9" ht="10.5" customHeight="1" x14ac:dyDescent="0.15">
      <c r="A28" s="66" t="s">
        <v>350</v>
      </c>
      <c r="B28" s="210">
        <v>3818</v>
      </c>
      <c r="C28" s="214">
        <v>1940</v>
      </c>
      <c r="D28" s="215">
        <v>1878</v>
      </c>
      <c r="E28" s="483" t="s">
        <v>408</v>
      </c>
      <c r="F28" s="484"/>
      <c r="G28" s="210">
        <v>4232</v>
      </c>
      <c r="H28" s="214">
        <v>1723</v>
      </c>
      <c r="I28" s="214">
        <v>2509</v>
      </c>
    </row>
    <row r="29" spans="1:9" ht="10.5" customHeight="1" x14ac:dyDescent="0.15">
      <c r="A29" s="67" t="s">
        <v>351</v>
      </c>
      <c r="B29" s="210">
        <v>3877</v>
      </c>
      <c r="C29" s="214">
        <v>1901</v>
      </c>
      <c r="D29" s="215">
        <v>1976</v>
      </c>
      <c r="E29" s="483" t="s">
        <v>409</v>
      </c>
      <c r="F29" s="484"/>
      <c r="G29" s="210">
        <v>4357</v>
      </c>
      <c r="H29" s="214">
        <v>1754</v>
      </c>
      <c r="I29" s="214">
        <v>2603</v>
      </c>
    </row>
    <row r="30" spans="1:9" ht="10.5" customHeight="1" x14ac:dyDescent="0.15">
      <c r="A30" s="66" t="s">
        <v>352</v>
      </c>
      <c r="B30" s="212">
        <v>3838</v>
      </c>
      <c r="C30" s="218">
        <v>1857</v>
      </c>
      <c r="D30" s="219">
        <v>1981</v>
      </c>
      <c r="E30" s="490" t="s">
        <v>410</v>
      </c>
      <c r="F30" s="491"/>
      <c r="G30" s="212">
        <v>4242</v>
      </c>
      <c r="H30" s="218">
        <v>1688</v>
      </c>
      <c r="I30" s="218">
        <v>2554</v>
      </c>
    </row>
    <row r="31" spans="1:9" ht="10.5" customHeight="1" x14ac:dyDescent="0.15">
      <c r="A31" s="66" t="s">
        <v>353</v>
      </c>
      <c r="B31" s="210">
        <v>3834</v>
      </c>
      <c r="C31" s="214">
        <v>1788</v>
      </c>
      <c r="D31" s="215">
        <v>2046</v>
      </c>
      <c r="E31" s="483" t="s">
        <v>411</v>
      </c>
      <c r="F31" s="484"/>
      <c r="G31" s="210">
        <v>4209</v>
      </c>
      <c r="H31" s="214">
        <v>1664</v>
      </c>
      <c r="I31" s="214">
        <v>2545</v>
      </c>
    </row>
    <row r="32" spans="1:9" ht="10.5" customHeight="1" x14ac:dyDescent="0.15">
      <c r="A32" s="66" t="s">
        <v>354</v>
      </c>
      <c r="B32" s="210">
        <v>4211</v>
      </c>
      <c r="C32" s="214">
        <v>2094</v>
      </c>
      <c r="D32" s="215">
        <v>2117</v>
      </c>
      <c r="E32" s="483" t="s">
        <v>412</v>
      </c>
      <c r="F32" s="484"/>
      <c r="G32" s="210">
        <v>4087</v>
      </c>
      <c r="H32" s="214">
        <v>1577</v>
      </c>
      <c r="I32" s="214">
        <v>2510</v>
      </c>
    </row>
    <row r="33" spans="1:9" ht="10.5" customHeight="1" x14ac:dyDescent="0.15">
      <c r="A33" s="66" t="s">
        <v>355</v>
      </c>
      <c r="B33" s="210">
        <v>4293</v>
      </c>
      <c r="C33" s="214">
        <v>2221</v>
      </c>
      <c r="D33" s="215">
        <v>2072</v>
      </c>
      <c r="E33" s="483" t="s">
        <v>413</v>
      </c>
      <c r="F33" s="484"/>
      <c r="G33" s="210">
        <v>3654</v>
      </c>
      <c r="H33" s="214">
        <v>1356</v>
      </c>
      <c r="I33" s="214">
        <v>2298</v>
      </c>
    </row>
    <row r="34" spans="1:9" ht="10.5" customHeight="1" x14ac:dyDescent="0.15">
      <c r="A34" s="67" t="s">
        <v>356</v>
      </c>
      <c r="B34" s="211">
        <v>4054</v>
      </c>
      <c r="C34" s="216">
        <v>2028</v>
      </c>
      <c r="D34" s="217">
        <v>2026</v>
      </c>
      <c r="E34" s="485" t="s">
        <v>414</v>
      </c>
      <c r="F34" s="486"/>
      <c r="G34" s="211">
        <v>3578</v>
      </c>
      <c r="H34" s="216">
        <v>1246</v>
      </c>
      <c r="I34" s="216">
        <v>2332</v>
      </c>
    </row>
    <row r="35" spans="1:9" ht="10.5" customHeight="1" x14ac:dyDescent="0.15">
      <c r="A35" s="66" t="s">
        <v>357</v>
      </c>
      <c r="B35" s="210">
        <v>4001</v>
      </c>
      <c r="C35" s="214">
        <v>2100</v>
      </c>
      <c r="D35" s="215">
        <v>1901</v>
      </c>
      <c r="E35" s="492" t="s">
        <v>245</v>
      </c>
      <c r="F35" s="455"/>
      <c r="G35" s="210">
        <v>22180</v>
      </c>
      <c r="H35" s="214">
        <v>6205</v>
      </c>
      <c r="I35" s="214">
        <v>15975</v>
      </c>
    </row>
    <row r="36" spans="1:9" ht="10.5" customHeight="1" x14ac:dyDescent="0.15">
      <c r="A36" s="66" t="s">
        <v>358</v>
      </c>
      <c r="B36" s="210">
        <v>3845</v>
      </c>
      <c r="C36" s="214">
        <v>2020</v>
      </c>
      <c r="D36" s="215">
        <v>1825</v>
      </c>
      <c r="E36" s="492" t="s">
        <v>259</v>
      </c>
      <c r="F36" s="455"/>
      <c r="G36" s="210">
        <v>6668</v>
      </c>
      <c r="H36" s="214">
        <v>3896</v>
      </c>
      <c r="I36" s="214">
        <v>2772</v>
      </c>
    </row>
    <row r="37" spans="1:9" ht="10.5" customHeight="1" x14ac:dyDescent="0.15">
      <c r="A37" s="66" t="s">
        <v>359</v>
      </c>
      <c r="B37" s="210">
        <v>3456</v>
      </c>
      <c r="C37" s="214">
        <v>1721</v>
      </c>
      <c r="D37" s="215">
        <v>1735</v>
      </c>
      <c r="E37" s="493"/>
      <c r="F37" s="489"/>
      <c r="G37" s="61"/>
      <c r="H37" s="74"/>
      <c r="I37" s="74"/>
    </row>
    <row r="38" spans="1:9" ht="10.5" customHeight="1" x14ac:dyDescent="0.15">
      <c r="A38" s="66" t="s">
        <v>360</v>
      </c>
      <c r="B38" s="210">
        <v>3564</v>
      </c>
      <c r="C38" s="214">
        <v>1756</v>
      </c>
      <c r="D38" s="215">
        <v>1808</v>
      </c>
      <c r="E38" s="94"/>
      <c r="F38" s="14"/>
    </row>
    <row r="39" spans="1:9" ht="10.5" customHeight="1" x14ac:dyDescent="0.15">
      <c r="A39" s="67" t="s">
        <v>361</v>
      </c>
      <c r="B39" s="210">
        <v>3621</v>
      </c>
      <c r="C39" s="214">
        <v>1711</v>
      </c>
      <c r="D39" s="215">
        <v>1910</v>
      </c>
      <c r="E39" s="94" t="s">
        <v>260</v>
      </c>
      <c r="F39" s="14"/>
      <c r="G39" s="61"/>
      <c r="H39" s="74"/>
      <c r="I39" s="74"/>
    </row>
    <row r="40" spans="1:9" ht="10.5" customHeight="1" x14ac:dyDescent="0.15">
      <c r="A40" s="66" t="s">
        <v>362</v>
      </c>
      <c r="B40" s="212">
        <v>3858</v>
      </c>
      <c r="C40" s="218">
        <v>1852</v>
      </c>
      <c r="D40" s="219">
        <v>2006</v>
      </c>
      <c r="E40" s="27" t="s">
        <v>12</v>
      </c>
      <c r="F40" s="14"/>
      <c r="G40" s="65">
        <f>SUM(B10+B11+B12+B13+B14)</f>
        <v>15370</v>
      </c>
      <c r="H40" s="65">
        <f>SUM(C10+C11+C12+C13+C14)</f>
        <v>7920</v>
      </c>
      <c r="I40" s="65">
        <f>SUM(D10+D11+D12+D13+D14)</f>
        <v>7450</v>
      </c>
    </row>
    <row r="41" spans="1:9" ht="10.5" customHeight="1" x14ac:dyDescent="0.15">
      <c r="A41" s="66" t="s">
        <v>363</v>
      </c>
      <c r="B41" s="210">
        <v>3953</v>
      </c>
      <c r="C41" s="214">
        <v>1911</v>
      </c>
      <c r="D41" s="215">
        <v>2042</v>
      </c>
      <c r="E41" s="27" t="s">
        <v>13</v>
      </c>
      <c r="F41" s="14"/>
      <c r="G41" s="65">
        <f>SUM(B15+B16+B17+B18+B19)</f>
        <v>16263</v>
      </c>
      <c r="H41" s="65">
        <f>SUM(C15+C16+C17+C18+C19)</f>
        <v>8250</v>
      </c>
      <c r="I41" s="65">
        <f>SUM(D15+D16+D17+D18+D19)</f>
        <v>8013</v>
      </c>
    </row>
    <row r="42" spans="1:9" ht="10.5" customHeight="1" x14ac:dyDescent="0.15">
      <c r="A42" s="66" t="s">
        <v>364</v>
      </c>
      <c r="B42" s="210">
        <v>4027</v>
      </c>
      <c r="C42" s="214">
        <v>1930</v>
      </c>
      <c r="D42" s="215">
        <v>2097</v>
      </c>
      <c r="E42" s="27" t="s">
        <v>261</v>
      </c>
      <c r="F42" s="5"/>
      <c r="G42" s="65">
        <f>SUM(B20+B21+B22+B23+B24)</f>
        <v>17210</v>
      </c>
      <c r="H42" s="65">
        <f>SUM(C20+C21+C22+C23+C24)</f>
        <v>8675</v>
      </c>
      <c r="I42" s="65">
        <f>SUM(D20+D21+D22+D23+D24)</f>
        <v>8535</v>
      </c>
    </row>
    <row r="43" spans="1:9" ht="10.5" customHeight="1" x14ac:dyDescent="0.15">
      <c r="A43" s="66" t="s">
        <v>365</v>
      </c>
      <c r="B43" s="210">
        <v>4037</v>
      </c>
      <c r="C43" s="214">
        <v>1946</v>
      </c>
      <c r="D43" s="215">
        <v>2091</v>
      </c>
      <c r="E43" s="27" t="s">
        <v>262</v>
      </c>
      <c r="F43" s="5"/>
      <c r="G43" s="65">
        <f>SUM(B25+B26+B27+B28+B29)</f>
        <v>19229</v>
      </c>
      <c r="H43" s="65">
        <f>SUM(C25+C26+C27+C28+C29)</f>
        <v>9774</v>
      </c>
      <c r="I43" s="65">
        <f>SUM(D25+D26+D27+D28+D29)</f>
        <v>9455</v>
      </c>
    </row>
    <row r="44" spans="1:9" ht="10.5" customHeight="1" x14ac:dyDescent="0.15">
      <c r="A44" s="67" t="s">
        <v>366</v>
      </c>
      <c r="B44" s="211">
        <v>4231</v>
      </c>
      <c r="C44" s="216">
        <v>2005</v>
      </c>
      <c r="D44" s="217">
        <v>2226</v>
      </c>
      <c r="E44" s="27" t="s">
        <v>263</v>
      </c>
      <c r="F44" s="5"/>
      <c r="G44" s="65">
        <f>SUM(B30+B31+B32+B33+B34)</f>
        <v>20230</v>
      </c>
      <c r="H44" s="65">
        <f>SUM(C30+C31+C32+C33+C34)</f>
        <v>9988</v>
      </c>
      <c r="I44" s="65">
        <f>SUM(D30+D31+D32+D33+D34)</f>
        <v>10242</v>
      </c>
    </row>
    <row r="45" spans="1:9" ht="10.5" customHeight="1" x14ac:dyDescent="0.15">
      <c r="A45" s="66" t="s">
        <v>367</v>
      </c>
      <c r="B45" s="210">
        <v>4285</v>
      </c>
      <c r="C45" s="214">
        <v>2107</v>
      </c>
      <c r="D45" s="215">
        <v>2178</v>
      </c>
      <c r="E45" s="27" t="s">
        <v>264</v>
      </c>
      <c r="F45" s="5"/>
      <c r="G45" s="65">
        <f>SUM(B35+B36+B37+B38+B39)</f>
        <v>18487</v>
      </c>
      <c r="H45" s="65">
        <f>SUM(C35+C36+C37+C38+C39)</f>
        <v>9308</v>
      </c>
      <c r="I45" s="65">
        <f>SUM(D35+D36+D37+D38+D39)</f>
        <v>9179</v>
      </c>
    </row>
    <row r="46" spans="1:9" ht="10.5" customHeight="1" x14ac:dyDescent="0.15">
      <c r="A46" s="66" t="s">
        <v>368</v>
      </c>
      <c r="B46" s="210">
        <v>4202</v>
      </c>
      <c r="C46" s="214">
        <v>2003</v>
      </c>
      <c r="D46" s="215">
        <v>2199</v>
      </c>
      <c r="E46" s="27" t="s">
        <v>265</v>
      </c>
      <c r="F46" s="5"/>
      <c r="G46" s="65">
        <f>SUM(B40+B41+B42+B43+B44)</f>
        <v>20106</v>
      </c>
      <c r="H46" s="65">
        <f>SUM(C40+C41+C42+C43+C44)</f>
        <v>9644</v>
      </c>
      <c r="I46" s="65">
        <f>SUM(D40+D41+D42+D43+D44)</f>
        <v>10462</v>
      </c>
    </row>
    <row r="47" spans="1:9" ht="10.5" customHeight="1" x14ac:dyDescent="0.15">
      <c r="A47" s="66" t="s">
        <v>369</v>
      </c>
      <c r="B47" s="210">
        <v>4348</v>
      </c>
      <c r="C47" s="214">
        <v>2087</v>
      </c>
      <c r="D47" s="215">
        <v>2261</v>
      </c>
      <c r="E47" s="27" t="s">
        <v>266</v>
      </c>
      <c r="F47" s="5"/>
      <c r="G47" s="65">
        <f>SUM(B45+B46+B47+B48+B49)</f>
        <v>21939</v>
      </c>
      <c r="H47" s="65">
        <f>SUM(C45+C46+C47+C48+C49)</f>
        <v>10487</v>
      </c>
      <c r="I47" s="65">
        <f>SUM(D45+D46+D47+D48+D49)</f>
        <v>11452</v>
      </c>
    </row>
    <row r="48" spans="1:9" ht="10.5" customHeight="1" x14ac:dyDescent="0.15">
      <c r="A48" s="66" t="s">
        <v>370</v>
      </c>
      <c r="B48" s="210">
        <v>4537</v>
      </c>
      <c r="C48" s="214">
        <v>2113</v>
      </c>
      <c r="D48" s="215">
        <v>2424</v>
      </c>
      <c r="E48" s="27" t="s">
        <v>267</v>
      </c>
      <c r="F48" s="5"/>
      <c r="G48" s="65">
        <f>SUM(B50+B51+B52+B53+B54)</f>
        <v>26688</v>
      </c>
      <c r="H48" s="65">
        <f>SUM(C50+C51+C52+C53+C54)</f>
        <v>12666</v>
      </c>
      <c r="I48" s="65">
        <f>SUM(D50+D51+D52+D53+D54)</f>
        <v>14022</v>
      </c>
    </row>
    <row r="49" spans="1:9" ht="10.5" customHeight="1" x14ac:dyDescent="0.15">
      <c r="A49" s="67" t="s">
        <v>371</v>
      </c>
      <c r="B49" s="210">
        <v>4567</v>
      </c>
      <c r="C49" s="214">
        <v>2177</v>
      </c>
      <c r="D49" s="215">
        <v>2390</v>
      </c>
      <c r="E49" s="27" t="s">
        <v>268</v>
      </c>
      <c r="F49" s="5"/>
      <c r="G49" s="65">
        <f>SUM(B55+B56+B57+B58+B59)</f>
        <v>27083</v>
      </c>
      <c r="H49" s="65">
        <f>SUM(C55+C56+C57+C58+C59)</f>
        <v>12719</v>
      </c>
      <c r="I49" s="65">
        <f>SUM(D55+D56+D57+D58+D59)</f>
        <v>14364</v>
      </c>
    </row>
    <row r="50" spans="1:9" ht="10.5" customHeight="1" x14ac:dyDescent="0.15">
      <c r="A50" s="66" t="s">
        <v>372</v>
      </c>
      <c r="B50" s="212">
        <v>4724</v>
      </c>
      <c r="C50" s="218">
        <v>2294</v>
      </c>
      <c r="D50" s="219">
        <v>2430</v>
      </c>
      <c r="E50" s="27" t="s">
        <v>269</v>
      </c>
      <c r="F50" s="5"/>
      <c r="G50" s="65">
        <f>SUM(B60+B61+B62+B63+B64)</f>
        <v>25922</v>
      </c>
      <c r="H50" s="65">
        <f>SUM(C60+C61+C62+C63+C64)</f>
        <v>11981</v>
      </c>
      <c r="I50" s="65">
        <f>SUM(D60+D61+D62+D63+D64)</f>
        <v>13941</v>
      </c>
    </row>
    <row r="51" spans="1:9" ht="10.5" customHeight="1" x14ac:dyDescent="0.15">
      <c r="A51" s="66" t="s">
        <v>373</v>
      </c>
      <c r="B51" s="210">
        <v>5092</v>
      </c>
      <c r="C51" s="214">
        <v>2431</v>
      </c>
      <c r="D51" s="215">
        <v>2661</v>
      </c>
      <c r="E51" s="27" t="s">
        <v>270</v>
      </c>
      <c r="F51" s="5"/>
      <c r="G51" s="65">
        <f>SUM(B65+B66+B67+B68+B69)</f>
        <v>27969</v>
      </c>
      <c r="H51" s="65">
        <f>SUM(C65+C66+C67+C68+C69)</f>
        <v>12952</v>
      </c>
      <c r="I51" s="65">
        <f>SUM(D65+D66+D67+D68+D69)</f>
        <v>15017</v>
      </c>
    </row>
    <row r="52" spans="1:9" ht="10.5" customHeight="1" x14ac:dyDescent="0.15">
      <c r="A52" s="66" t="s">
        <v>374</v>
      </c>
      <c r="B52" s="210">
        <v>5411</v>
      </c>
      <c r="C52" s="214">
        <v>2625</v>
      </c>
      <c r="D52" s="215">
        <v>2786</v>
      </c>
      <c r="E52" s="27" t="s">
        <v>271</v>
      </c>
      <c r="F52" s="5"/>
      <c r="G52" s="65">
        <f>SUM(G10+G11+G12+G13+G14)</f>
        <v>30193</v>
      </c>
      <c r="H52" s="65">
        <f>SUM(H10+H11+H12+H13+H14)</f>
        <v>14204</v>
      </c>
      <c r="I52" s="65">
        <f>SUM(I10+I11+I12+I13+I14)</f>
        <v>15989</v>
      </c>
    </row>
    <row r="53" spans="1:9" ht="10.5" customHeight="1" x14ac:dyDescent="0.15">
      <c r="A53" s="66" t="s">
        <v>375</v>
      </c>
      <c r="B53" s="210">
        <v>5754</v>
      </c>
      <c r="C53" s="214">
        <v>2659</v>
      </c>
      <c r="D53" s="215">
        <v>3095</v>
      </c>
      <c r="E53" s="27" t="s">
        <v>272</v>
      </c>
      <c r="F53" s="5"/>
      <c r="G53" s="65">
        <f>SUM(G15+G16+G17+G18+G19)</f>
        <v>37726</v>
      </c>
      <c r="H53" s="65">
        <f>SUM(H15+H16+H17+H18+H19)</f>
        <v>17786</v>
      </c>
      <c r="I53" s="65">
        <f>SUM(I15+I16+I17+I18+I19)</f>
        <v>19940</v>
      </c>
    </row>
    <row r="54" spans="1:9" ht="10.5" customHeight="1" x14ac:dyDescent="0.15">
      <c r="A54" s="67" t="s">
        <v>376</v>
      </c>
      <c r="B54" s="211">
        <v>5707</v>
      </c>
      <c r="C54" s="216">
        <v>2657</v>
      </c>
      <c r="D54" s="217">
        <v>3050</v>
      </c>
      <c r="E54" s="27" t="s">
        <v>273</v>
      </c>
      <c r="F54" s="5"/>
      <c r="G54" s="65">
        <f>SUM(G20+G21+G22+G23+G24)</f>
        <v>25052</v>
      </c>
      <c r="H54" s="65">
        <f>SUM(H20+H21+H22+H23+H24)</f>
        <v>11308</v>
      </c>
      <c r="I54" s="65">
        <f>SUM(I20+I21+I22+I23+I24)</f>
        <v>13744</v>
      </c>
    </row>
    <row r="55" spans="1:9" ht="10.5" customHeight="1" x14ac:dyDescent="0.15">
      <c r="A55" s="66" t="s">
        <v>377</v>
      </c>
      <c r="B55" s="210">
        <v>5702</v>
      </c>
      <c r="C55" s="214">
        <v>2721</v>
      </c>
      <c r="D55" s="215">
        <v>2981</v>
      </c>
      <c r="E55" s="27" t="s">
        <v>274</v>
      </c>
      <c r="F55" s="5"/>
      <c r="G55" s="65">
        <f>SUM(G25+G26+G27+G28+G29)</f>
        <v>23527</v>
      </c>
      <c r="H55" s="65">
        <f>SUM(H25+H26+H27+H28+H29)</f>
        <v>9575</v>
      </c>
      <c r="I55" s="65">
        <f>SUM(I25+I26+I27+I28+I29)</f>
        <v>13952</v>
      </c>
    </row>
    <row r="56" spans="1:9" ht="10.5" customHeight="1" x14ac:dyDescent="0.15">
      <c r="A56" s="66" t="s">
        <v>378</v>
      </c>
      <c r="B56" s="210">
        <v>5489</v>
      </c>
      <c r="C56" s="214">
        <v>2577</v>
      </c>
      <c r="D56" s="215">
        <v>2912</v>
      </c>
      <c r="E56" s="27" t="s">
        <v>275</v>
      </c>
      <c r="F56" s="5"/>
      <c r="G56" s="65">
        <f>SUM(G30+G31+G32+G33+G34)</f>
        <v>19770</v>
      </c>
      <c r="H56" s="65">
        <f>SUM(H30+H31+H32+H33+H34)</f>
        <v>7531</v>
      </c>
      <c r="I56" s="65">
        <f>SUM(I30+I31+I32+I33+I34)</f>
        <v>12239</v>
      </c>
    </row>
    <row r="57" spans="1:9" ht="10.5" customHeight="1" x14ac:dyDescent="0.15">
      <c r="A57" s="66" t="s">
        <v>379</v>
      </c>
      <c r="B57" s="210">
        <v>5218</v>
      </c>
      <c r="C57" s="214">
        <v>2405</v>
      </c>
      <c r="D57" s="215">
        <v>2813</v>
      </c>
      <c r="E57" s="27" t="s">
        <v>245</v>
      </c>
      <c r="F57" s="5"/>
      <c r="G57" s="65">
        <f>SUM(G35)</f>
        <v>22180</v>
      </c>
      <c r="H57" s="65">
        <f>SUM(H35)</f>
        <v>6205</v>
      </c>
      <c r="I57" s="65">
        <f>SUM(I35)</f>
        <v>15975</v>
      </c>
    </row>
    <row r="58" spans="1:9" ht="10.5" customHeight="1" x14ac:dyDescent="0.15">
      <c r="A58" s="66" t="s">
        <v>380</v>
      </c>
      <c r="B58" s="210">
        <v>5454</v>
      </c>
      <c r="C58" s="214">
        <v>2571</v>
      </c>
      <c r="D58" s="215">
        <v>2883</v>
      </c>
      <c r="E58" s="94" t="s">
        <v>260</v>
      </c>
      <c r="F58" s="14"/>
      <c r="G58" s="61"/>
      <c r="H58" s="61"/>
      <c r="I58" s="61"/>
    </row>
    <row r="59" spans="1:9" ht="10.5" customHeight="1" x14ac:dyDescent="0.15">
      <c r="A59" s="67" t="s">
        <v>382</v>
      </c>
      <c r="B59" s="210">
        <v>5220</v>
      </c>
      <c r="C59" s="214">
        <v>2445</v>
      </c>
      <c r="D59" s="215">
        <v>2775</v>
      </c>
      <c r="E59" s="27" t="s">
        <v>255</v>
      </c>
      <c r="F59" s="5"/>
      <c r="G59" s="65">
        <f>SUM(G40:G42)</f>
        <v>48843</v>
      </c>
      <c r="H59" s="65">
        <f>SUM(H40:H42)</f>
        <v>24845</v>
      </c>
      <c r="I59" s="65">
        <f>SUM(I40:I42)</f>
        <v>23998</v>
      </c>
    </row>
    <row r="60" spans="1:9" ht="10.5" customHeight="1" x14ac:dyDescent="0.15">
      <c r="A60" s="66" t="s">
        <v>383</v>
      </c>
      <c r="B60" s="212">
        <v>5282</v>
      </c>
      <c r="C60" s="218">
        <v>2426</v>
      </c>
      <c r="D60" s="219">
        <v>2856</v>
      </c>
      <c r="E60" s="27" t="s">
        <v>276</v>
      </c>
      <c r="F60" s="5"/>
      <c r="G60" s="65">
        <f>SUM(G43:G52)</f>
        <v>237846</v>
      </c>
      <c r="H60" s="65">
        <f>SUM(H43:H52)</f>
        <v>113723</v>
      </c>
      <c r="I60" s="65">
        <f>SUM(I43:I52)</f>
        <v>124123</v>
      </c>
    </row>
    <row r="61" spans="1:9" ht="10.5" customHeight="1" x14ac:dyDescent="0.15">
      <c r="A61" s="66" t="s">
        <v>384</v>
      </c>
      <c r="B61" s="210">
        <v>4543</v>
      </c>
      <c r="C61" s="214">
        <v>2058</v>
      </c>
      <c r="D61" s="215">
        <v>2485</v>
      </c>
      <c r="E61" s="27" t="s">
        <v>433</v>
      </c>
      <c r="F61" s="5"/>
      <c r="G61" s="65">
        <f>SUM(G53:G57)</f>
        <v>128255</v>
      </c>
      <c r="H61" s="65">
        <f>SUM(H53:H57)</f>
        <v>52405</v>
      </c>
      <c r="I61" s="65">
        <f>SUM(I53:I57)</f>
        <v>75850</v>
      </c>
    </row>
    <row r="62" spans="1:9" ht="10.5" customHeight="1" x14ac:dyDescent="0.15">
      <c r="A62" s="66" t="s">
        <v>385</v>
      </c>
      <c r="B62" s="210">
        <v>5438</v>
      </c>
      <c r="C62" s="214">
        <v>2481</v>
      </c>
      <c r="D62" s="215">
        <v>2957</v>
      </c>
      <c r="E62" s="27" t="s">
        <v>277</v>
      </c>
      <c r="F62" s="14"/>
      <c r="G62" s="61"/>
      <c r="H62" s="61"/>
      <c r="I62" s="61"/>
    </row>
    <row r="63" spans="1:9" ht="10.5" customHeight="1" x14ac:dyDescent="0.15">
      <c r="A63" s="66" t="s">
        <v>386</v>
      </c>
      <c r="B63" s="210">
        <v>5217</v>
      </c>
      <c r="C63" s="214">
        <v>2444</v>
      </c>
      <c r="D63" s="215">
        <v>2773</v>
      </c>
      <c r="E63" s="27" t="s">
        <v>255</v>
      </c>
      <c r="F63" s="5"/>
      <c r="G63" s="70">
        <f>G59/(B8-G36)*100</f>
        <v>11.770985964371096</v>
      </c>
      <c r="H63" s="70">
        <f>H59/(C8-H36)*100</f>
        <v>13.009692469616125</v>
      </c>
      <c r="I63" s="70">
        <f>I59/(D8-I36)*100</f>
        <v>10.714780038487126</v>
      </c>
    </row>
    <row r="64" spans="1:9" ht="10.5" customHeight="1" x14ac:dyDescent="0.15">
      <c r="A64" s="67" t="s">
        <v>387</v>
      </c>
      <c r="B64" s="211">
        <v>5442</v>
      </c>
      <c r="C64" s="216">
        <v>2572</v>
      </c>
      <c r="D64" s="217">
        <v>2870</v>
      </c>
      <c r="E64" s="27" t="s">
        <v>276</v>
      </c>
      <c r="F64" s="5"/>
      <c r="G64" s="70">
        <f>G60/(B8-G36)*100</f>
        <v>57.320023906840447</v>
      </c>
      <c r="H64" s="70">
        <f>H60/(C8-H36)*100</f>
        <v>59.549255653940612</v>
      </c>
      <c r="I64" s="70">
        <f>I60/(D8-I36)*100</f>
        <v>55.419228382245912</v>
      </c>
    </row>
    <row r="65" spans="1:9" ht="10.5" customHeight="1" x14ac:dyDescent="0.15">
      <c r="A65" s="66" t="s">
        <v>243</v>
      </c>
      <c r="B65" s="210">
        <v>5244</v>
      </c>
      <c r="C65" s="214">
        <v>2437</v>
      </c>
      <c r="D65" s="215">
        <v>2807</v>
      </c>
      <c r="E65" s="27" t="s">
        <v>433</v>
      </c>
      <c r="F65" s="5"/>
      <c r="G65" s="70">
        <f>G61/(B8-G36)*100</f>
        <v>30.90899012878846</v>
      </c>
      <c r="H65" s="70">
        <f>H61/(C8-H36)*100</f>
        <v>27.441051876443268</v>
      </c>
      <c r="I65" s="70">
        <f>I61/(D8-I36)*100</f>
        <v>33.865991579266961</v>
      </c>
    </row>
    <row r="66" spans="1:9" ht="10.5" customHeight="1" x14ac:dyDescent="0.15">
      <c r="A66" s="66" t="s">
        <v>244</v>
      </c>
      <c r="B66" s="210">
        <v>5404</v>
      </c>
      <c r="C66" s="214">
        <v>2456</v>
      </c>
      <c r="D66" s="215">
        <v>2948</v>
      </c>
      <c r="E66" s="470" t="s">
        <v>416</v>
      </c>
      <c r="F66" s="471"/>
      <c r="G66" s="70">
        <f>G59/G60*100</f>
        <v>20.535556620670516</v>
      </c>
      <c r="H66" s="70">
        <f>H59/H60*100</f>
        <v>21.846943889978281</v>
      </c>
      <c r="I66" s="70">
        <f>I59/I60*100</f>
        <v>19.334047678512441</v>
      </c>
    </row>
    <row r="67" spans="1:9" ht="10.5" customHeight="1" x14ac:dyDescent="0.15">
      <c r="A67" s="66" t="s">
        <v>388</v>
      </c>
      <c r="B67" s="210">
        <v>5704</v>
      </c>
      <c r="C67" s="214">
        <v>2632</v>
      </c>
      <c r="D67" s="215">
        <v>3072</v>
      </c>
      <c r="E67" s="470" t="s">
        <v>417</v>
      </c>
      <c r="F67" s="472"/>
      <c r="G67" s="70">
        <f>G61/G60*100</f>
        <v>53.923547169176686</v>
      </c>
      <c r="H67" s="70">
        <f>H61/H60*100</f>
        <v>46.081267641550085</v>
      </c>
      <c r="I67" s="70">
        <f>I61/I60*100</f>
        <v>61.108738912208047</v>
      </c>
    </row>
    <row r="68" spans="1:9" ht="10.5" customHeight="1" x14ac:dyDescent="0.15">
      <c r="A68" s="66" t="s">
        <v>389</v>
      </c>
      <c r="B68" s="210">
        <v>5827</v>
      </c>
      <c r="C68" s="214">
        <v>2759</v>
      </c>
      <c r="D68" s="215">
        <v>3068</v>
      </c>
      <c r="E68" s="470" t="s">
        <v>418</v>
      </c>
      <c r="F68" s="471"/>
      <c r="G68" s="70">
        <f>SUM(G59,G61)/G60*100</f>
        <v>74.459103789847219</v>
      </c>
      <c r="H68" s="70">
        <f>SUM(H59,H61)/H60*100</f>
        <v>67.928211531528362</v>
      </c>
      <c r="I68" s="70">
        <f>SUM(I59,I61)/I60*100</f>
        <v>80.442786590720488</v>
      </c>
    </row>
    <row r="69" spans="1:9" ht="10.5" customHeight="1" x14ac:dyDescent="0.15">
      <c r="A69" s="66" t="s">
        <v>390</v>
      </c>
      <c r="B69" s="210">
        <v>5790</v>
      </c>
      <c r="C69" s="214">
        <v>2668</v>
      </c>
      <c r="D69" s="215">
        <v>3122</v>
      </c>
      <c r="E69" s="470" t="s">
        <v>419</v>
      </c>
      <c r="F69" s="471"/>
      <c r="G69" s="71">
        <f>G61/G59*100</f>
        <v>262.58624572610199</v>
      </c>
      <c r="H69" s="72">
        <f>H61/H59*100</f>
        <v>210.9277520627893</v>
      </c>
      <c r="I69" s="72">
        <f>I61/I59*100</f>
        <v>316.06800566713889</v>
      </c>
    </row>
    <row r="70" spans="1:9" ht="2.25" customHeight="1" thickBot="1" x14ac:dyDescent="0.2">
      <c r="A70" s="30"/>
      <c r="B70" s="31"/>
      <c r="C70" s="16"/>
      <c r="D70" s="44"/>
      <c r="E70" s="4"/>
      <c r="F70" s="28"/>
      <c r="G70" s="45"/>
      <c r="H70" s="43"/>
      <c r="I70" s="43"/>
    </row>
    <row r="71" spans="1:9" ht="12.75" customHeight="1" x14ac:dyDescent="0.15">
      <c r="A71" s="418" t="s">
        <v>1150</v>
      </c>
      <c r="B71" s="418"/>
      <c r="C71" s="418"/>
      <c r="D71" s="418"/>
      <c r="E71" s="418"/>
      <c r="F71" s="418"/>
      <c r="G71" s="418"/>
      <c r="H71" s="418"/>
      <c r="I71" s="418"/>
    </row>
    <row r="72" spans="1:9" ht="10.5" customHeight="1" x14ac:dyDescent="0.15">
      <c r="A72" s="419" t="s">
        <v>1151</v>
      </c>
      <c r="B72" s="419"/>
      <c r="C72" s="419"/>
      <c r="D72" s="419"/>
      <c r="E72" s="419"/>
      <c r="F72" s="419"/>
      <c r="G72" s="419"/>
      <c r="H72" s="419"/>
      <c r="I72" s="419"/>
    </row>
    <row r="73" spans="1:9" ht="10.5" customHeight="1" x14ac:dyDescent="0.15">
      <c r="A73" s="419" t="s">
        <v>1152</v>
      </c>
      <c r="B73" s="419"/>
      <c r="C73" s="419"/>
      <c r="D73" s="419"/>
      <c r="E73" s="419"/>
      <c r="F73" s="419"/>
      <c r="G73" s="419"/>
      <c r="H73" s="419"/>
      <c r="I73" s="419"/>
    </row>
    <row r="74" spans="1:9" ht="10.5" customHeight="1" x14ac:dyDescent="0.15">
      <c r="A74" s="469" t="s">
        <v>1153</v>
      </c>
      <c r="B74" s="469"/>
      <c r="C74" s="469"/>
      <c r="D74" s="469"/>
      <c r="E74" s="469"/>
      <c r="F74" s="469"/>
      <c r="G74" s="469"/>
      <c r="H74" s="469"/>
      <c r="I74" s="469"/>
    </row>
    <row r="75" spans="1:9" ht="10.5" customHeight="1" x14ac:dyDescent="0.15">
      <c r="A75" s="469" t="s">
        <v>1154</v>
      </c>
      <c r="B75" s="469"/>
      <c r="C75" s="469"/>
      <c r="D75" s="469"/>
      <c r="E75" s="469"/>
      <c r="F75" s="469"/>
      <c r="G75" s="469"/>
      <c r="H75" s="469"/>
      <c r="I75" s="469"/>
    </row>
  </sheetData>
  <mergeCells count="42">
    <mergeCell ref="E36:F36"/>
    <mergeCell ref="E37:F37"/>
    <mergeCell ref="E31:F31"/>
    <mergeCell ref="E32:F32"/>
    <mergeCell ref="E33:F33"/>
    <mergeCell ref="E34:F34"/>
    <mergeCell ref="E23:F23"/>
    <mergeCell ref="E24:F24"/>
    <mergeCell ref="E25:F25"/>
    <mergeCell ref="E26:F26"/>
    <mergeCell ref="E35:F35"/>
    <mergeCell ref="E22:F22"/>
    <mergeCell ref="E8:F8"/>
    <mergeCell ref="A74:I74"/>
    <mergeCell ref="E9:F9"/>
    <mergeCell ref="E10:F10"/>
    <mergeCell ref="E19:F19"/>
    <mergeCell ref="E20:F20"/>
    <mergeCell ref="E21:F21"/>
    <mergeCell ref="E15:F15"/>
    <mergeCell ref="E16:F16"/>
    <mergeCell ref="E17:F17"/>
    <mergeCell ref="E18:F18"/>
    <mergeCell ref="E27:F27"/>
    <mergeCell ref="E28:F28"/>
    <mergeCell ref="E29:F29"/>
    <mergeCell ref="E30:F30"/>
    <mergeCell ref="E7:F7"/>
    <mergeCell ref="E11:F11"/>
    <mergeCell ref="E12:F12"/>
    <mergeCell ref="E13:F13"/>
    <mergeCell ref="E14:F14"/>
    <mergeCell ref="A1:I1"/>
    <mergeCell ref="A5:A6"/>
    <mergeCell ref="B5:D5"/>
    <mergeCell ref="G5:I5"/>
    <mergeCell ref="E5:F6"/>
    <mergeCell ref="A75:I75"/>
    <mergeCell ref="E66:F66"/>
    <mergeCell ref="E67:F67"/>
    <mergeCell ref="E68:F68"/>
    <mergeCell ref="E69:F69"/>
  </mergeCells>
  <phoneticPr fontId="2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ignoredErrors>
    <ignoredError sqref="A10:A11 E10:F34 A12:A6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showGridLines="0" zoomScale="115" zoomScaleNormal="115" workbookViewId="0">
      <selection sqref="A1:O1"/>
    </sheetView>
  </sheetViews>
  <sheetFormatPr defaultRowHeight="10.5" x14ac:dyDescent="0.15"/>
  <cols>
    <col min="1" max="1" width="2.25" style="143" customWidth="1"/>
    <col min="2" max="4" width="1.375" style="143" customWidth="1"/>
    <col min="5" max="5" width="18.75" style="143" customWidth="1"/>
    <col min="6" max="12" width="6.75" style="143" customWidth="1"/>
    <col min="13" max="13" width="6.125" style="143" customWidth="1"/>
    <col min="14" max="14" width="6.75" style="143" customWidth="1"/>
    <col min="15" max="15" width="6.375" style="143" customWidth="1"/>
    <col min="16" max="16384" width="9" style="143"/>
  </cols>
  <sheetData>
    <row r="1" spans="1:15" s="142" customFormat="1" ht="18.75" customHeight="1" x14ac:dyDescent="0.15">
      <c r="A1" s="497" t="s">
        <v>684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</row>
    <row r="2" spans="1:15" s="142" customFormat="1" ht="11.25" customHeight="1" x14ac:dyDescent="0.15">
      <c r="A2" s="146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5" s="142" customFormat="1" ht="11.25" customHeight="1" x14ac:dyDescent="0.15">
      <c r="A3" s="499" t="s">
        <v>730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</row>
    <row r="4" spans="1:15" ht="14.25" customHeight="1" thickBot="1" x14ac:dyDescent="0.2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501" t="s">
        <v>415</v>
      </c>
      <c r="O4" s="501"/>
    </row>
    <row r="5" spans="1:15" s="144" customFormat="1" ht="16.5" customHeight="1" x14ac:dyDescent="0.15">
      <c r="A5" s="502"/>
      <c r="B5" s="502"/>
      <c r="C5" s="502"/>
      <c r="D5" s="502"/>
      <c r="E5" s="503"/>
      <c r="F5" s="159" t="s">
        <v>465</v>
      </c>
      <c r="G5" s="160"/>
      <c r="H5" s="160"/>
      <c r="I5" s="160"/>
      <c r="J5" s="161"/>
      <c r="K5" s="162" t="s">
        <v>435</v>
      </c>
      <c r="L5" s="163"/>
      <c r="M5" s="163"/>
      <c r="N5" s="162" t="s">
        <v>466</v>
      </c>
      <c r="O5" s="163"/>
    </row>
    <row r="6" spans="1:15" s="144" customFormat="1" ht="16.5" customHeight="1" x14ac:dyDescent="0.15">
      <c r="A6" s="504"/>
      <c r="B6" s="504"/>
      <c r="C6" s="504"/>
      <c r="D6" s="504"/>
      <c r="E6" s="505"/>
      <c r="F6" s="149" t="s">
        <v>436</v>
      </c>
      <c r="G6" s="150" t="s">
        <v>436</v>
      </c>
      <c r="H6" s="151" t="s">
        <v>436</v>
      </c>
      <c r="I6" s="152" t="s">
        <v>436</v>
      </c>
      <c r="J6" s="152" t="s">
        <v>436</v>
      </c>
      <c r="K6" s="152" t="s">
        <v>436</v>
      </c>
      <c r="L6" s="152" t="s">
        <v>436</v>
      </c>
      <c r="M6" s="152" t="s">
        <v>436</v>
      </c>
      <c r="N6" s="152"/>
      <c r="O6" s="153" t="s">
        <v>436</v>
      </c>
    </row>
    <row r="7" spans="1:15" s="144" customFormat="1" ht="32.25" customHeight="1" x14ac:dyDescent="0.15">
      <c r="A7" s="506"/>
      <c r="B7" s="506"/>
      <c r="C7" s="506"/>
      <c r="D7" s="506"/>
      <c r="E7" s="507"/>
      <c r="F7" s="154" t="s">
        <v>467</v>
      </c>
      <c r="G7" s="185" t="s">
        <v>437</v>
      </c>
      <c r="H7" s="185" t="s">
        <v>438</v>
      </c>
      <c r="I7" s="154" t="s">
        <v>439</v>
      </c>
      <c r="J7" s="154" t="s">
        <v>440</v>
      </c>
      <c r="K7" s="154" t="s">
        <v>467</v>
      </c>
      <c r="L7" s="154" t="s">
        <v>441</v>
      </c>
      <c r="M7" s="154" t="s">
        <v>442</v>
      </c>
      <c r="N7" s="154" t="s">
        <v>441</v>
      </c>
      <c r="O7" s="155" t="s">
        <v>442</v>
      </c>
    </row>
    <row r="8" spans="1:15" s="144" customFormat="1" ht="16.5" customHeight="1" x14ac:dyDescent="0.15">
      <c r="A8" s="495" t="s">
        <v>2</v>
      </c>
      <c r="B8" s="495"/>
      <c r="C8" s="495"/>
      <c r="D8" s="495"/>
      <c r="E8" s="496"/>
      <c r="F8" s="179">
        <v>429508</v>
      </c>
      <c r="G8" s="180">
        <v>50265</v>
      </c>
      <c r="H8" s="180">
        <v>122974</v>
      </c>
      <c r="I8" s="180">
        <v>198716</v>
      </c>
      <c r="J8" s="180">
        <v>230792</v>
      </c>
      <c r="K8" s="180">
        <v>189419</v>
      </c>
      <c r="L8" s="180">
        <v>188591</v>
      </c>
      <c r="M8" s="180">
        <v>828</v>
      </c>
      <c r="N8" s="180">
        <v>415337</v>
      </c>
      <c r="O8" s="180">
        <v>14171</v>
      </c>
    </row>
    <row r="9" spans="1:15" s="144" customFormat="1" ht="16.5" customHeight="1" x14ac:dyDescent="0.15">
      <c r="A9" s="494" t="s">
        <v>468</v>
      </c>
      <c r="B9" s="494"/>
      <c r="C9" s="494"/>
      <c r="D9" s="494"/>
      <c r="E9" s="494"/>
      <c r="F9" s="179">
        <v>417590</v>
      </c>
      <c r="G9" s="180">
        <v>49423</v>
      </c>
      <c r="H9" s="180">
        <v>117634</v>
      </c>
      <c r="I9" s="180">
        <v>193297</v>
      </c>
      <c r="J9" s="180">
        <v>224293</v>
      </c>
      <c r="K9" s="180">
        <v>184268</v>
      </c>
      <c r="L9" s="180">
        <v>183459</v>
      </c>
      <c r="M9" s="180">
        <v>809</v>
      </c>
      <c r="N9" s="180">
        <v>403970</v>
      </c>
      <c r="O9" s="180">
        <v>13620</v>
      </c>
    </row>
    <row r="10" spans="1:15" s="144" customFormat="1" ht="16.5" customHeight="1" x14ac:dyDescent="0.15">
      <c r="A10" s="182" t="s">
        <v>469</v>
      </c>
      <c r="B10" s="494" t="s">
        <v>470</v>
      </c>
      <c r="C10" s="494"/>
      <c r="D10" s="494"/>
      <c r="E10" s="494"/>
      <c r="F10" s="179">
        <v>385768</v>
      </c>
      <c r="G10" s="180">
        <v>46472</v>
      </c>
      <c r="H10" s="180">
        <v>105290</v>
      </c>
      <c r="I10" s="180">
        <v>178711</v>
      </c>
      <c r="J10" s="180">
        <v>207057</v>
      </c>
      <c r="K10" s="180">
        <v>173328</v>
      </c>
      <c r="L10" s="180">
        <v>172676</v>
      </c>
      <c r="M10" s="180">
        <v>652</v>
      </c>
      <c r="N10" s="180">
        <v>376590</v>
      </c>
      <c r="O10" s="180">
        <v>9178</v>
      </c>
    </row>
    <row r="11" spans="1:15" s="144" customFormat="1" ht="16.5" customHeight="1" x14ac:dyDescent="0.15">
      <c r="A11" s="183"/>
      <c r="B11" s="183"/>
      <c r="C11" s="494" t="s">
        <v>471</v>
      </c>
      <c r="D11" s="494"/>
      <c r="E11" s="494"/>
      <c r="F11" s="179">
        <v>12969</v>
      </c>
      <c r="G11" s="180">
        <v>1708</v>
      </c>
      <c r="H11" s="180">
        <v>3350</v>
      </c>
      <c r="I11" s="180">
        <v>6294</v>
      </c>
      <c r="J11" s="180">
        <v>6675</v>
      </c>
      <c r="K11" s="180">
        <v>5326</v>
      </c>
      <c r="L11" s="180">
        <v>5293</v>
      </c>
      <c r="M11" s="180">
        <v>33</v>
      </c>
      <c r="N11" s="180">
        <v>12537</v>
      </c>
      <c r="O11" s="180">
        <v>432</v>
      </c>
    </row>
    <row r="12" spans="1:15" s="144" customFormat="1" ht="16.5" customHeight="1" x14ac:dyDescent="0.15">
      <c r="A12" s="183"/>
      <c r="B12" s="183"/>
      <c r="C12" s="183"/>
      <c r="D12" s="494" t="s">
        <v>472</v>
      </c>
      <c r="E12" s="494"/>
      <c r="F12" s="179">
        <v>4977</v>
      </c>
      <c r="G12" s="180">
        <v>648</v>
      </c>
      <c r="H12" s="180">
        <v>1268</v>
      </c>
      <c r="I12" s="180">
        <v>2451</v>
      </c>
      <c r="J12" s="180">
        <v>2526</v>
      </c>
      <c r="K12" s="180">
        <v>2070</v>
      </c>
      <c r="L12" s="180">
        <v>2068</v>
      </c>
      <c r="M12" s="180">
        <v>2</v>
      </c>
      <c r="N12" s="180">
        <v>4941</v>
      </c>
      <c r="O12" s="180">
        <v>36</v>
      </c>
    </row>
    <row r="13" spans="1:15" s="144" customFormat="1" ht="16.5" customHeight="1" x14ac:dyDescent="0.15">
      <c r="A13" s="183"/>
      <c r="B13" s="183"/>
      <c r="C13" s="183"/>
      <c r="D13" s="183"/>
      <c r="E13" s="181" t="s">
        <v>473</v>
      </c>
      <c r="F13" s="179">
        <v>179</v>
      </c>
      <c r="G13" s="180">
        <v>10</v>
      </c>
      <c r="H13" s="180">
        <v>59</v>
      </c>
      <c r="I13" s="180">
        <v>88</v>
      </c>
      <c r="J13" s="180">
        <v>91</v>
      </c>
      <c r="K13" s="180">
        <v>84</v>
      </c>
      <c r="L13" s="180">
        <v>84</v>
      </c>
      <c r="M13" s="180" t="s">
        <v>572</v>
      </c>
      <c r="N13" s="180">
        <v>179</v>
      </c>
      <c r="O13" s="180" t="s">
        <v>572</v>
      </c>
    </row>
    <row r="14" spans="1:15" s="144" customFormat="1" ht="16.5" customHeight="1" x14ac:dyDescent="0.15">
      <c r="A14" s="183"/>
      <c r="B14" s="183"/>
      <c r="C14" s="183"/>
      <c r="D14" s="183"/>
      <c r="E14" s="181" t="s">
        <v>474</v>
      </c>
      <c r="F14" s="179">
        <v>597</v>
      </c>
      <c r="G14" s="180">
        <v>51</v>
      </c>
      <c r="H14" s="180">
        <v>174</v>
      </c>
      <c r="I14" s="180">
        <v>285</v>
      </c>
      <c r="J14" s="180">
        <v>312</v>
      </c>
      <c r="K14" s="180">
        <v>240</v>
      </c>
      <c r="L14" s="180">
        <v>239</v>
      </c>
      <c r="M14" s="180">
        <v>1</v>
      </c>
      <c r="N14" s="180">
        <v>572</v>
      </c>
      <c r="O14" s="180">
        <v>25</v>
      </c>
    </row>
    <row r="15" spans="1:15" s="144" customFormat="1" ht="16.5" customHeight="1" x14ac:dyDescent="0.15">
      <c r="A15" s="183"/>
      <c r="B15" s="183"/>
      <c r="C15" s="183"/>
      <c r="D15" s="183"/>
      <c r="E15" s="181" t="s">
        <v>475</v>
      </c>
      <c r="F15" s="179">
        <v>1065</v>
      </c>
      <c r="G15" s="180">
        <v>190</v>
      </c>
      <c r="H15" s="180">
        <v>185</v>
      </c>
      <c r="I15" s="180">
        <v>521</v>
      </c>
      <c r="J15" s="180">
        <v>544</v>
      </c>
      <c r="K15" s="180">
        <v>453</v>
      </c>
      <c r="L15" s="180">
        <v>453</v>
      </c>
      <c r="M15" s="180" t="s">
        <v>572</v>
      </c>
      <c r="N15" s="180">
        <v>1065</v>
      </c>
      <c r="O15" s="180" t="s">
        <v>572</v>
      </c>
    </row>
    <row r="16" spans="1:15" s="144" customFormat="1" ht="16.5" customHeight="1" x14ac:dyDescent="0.15">
      <c r="A16" s="183"/>
      <c r="B16" s="183"/>
      <c r="C16" s="183"/>
      <c r="D16" s="183"/>
      <c r="E16" s="181" t="s">
        <v>476</v>
      </c>
      <c r="F16" s="179">
        <v>3136</v>
      </c>
      <c r="G16" s="180">
        <v>397</v>
      </c>
      <c r="H16" s="180">
        <v>850</v>
      </c>
      <c r="I16" s="180">
        <v>1557</v>
      </c>
      <c r="J16" s="180">
        <v>1579</v>
      </c>
      <c r="K16" s="180">
        <v>1293</v>
      </c>
      <c r="L16" s="180">
        <v>1292</v>
      </c>
      <c r="M16" s="180">
        <v>1</v>
      </c>
      <c r="N16" s="180">
        <v>3125</v>
      </c>
      <c r="O16" s="180">
        <v>11</v>
      </c>
    </row>
    <row r="17" spans="1:15" s="144" customFormat="1" ht="16.5" customHeight="1" x14ac:dyDescent="0.15">
      <c r="A17" s="183"/>
      <c r="B17" s="183"/>
      <c r="C17" s="183"/>
      <c r="D17" s="494" t="s">
        <v>477</v>
      </c>
      <c r="E17" s="494"/>
      <c r="F17" s="179">
        <v>7992</v>
      </c>
      <c r="G17" s="180">
        <v>1060</v>
      </c>
      <c r="H17" s="180">
        <v>2082</v>
      </c>
      <c r="I17" s="180">
        <v>3843</v>
      </c>
      <c r="J17" s="180">
        <v>4149</v>
      </c>
      <c r="K17" s="180">
        <v>3256</v>
      </c>
      <c r="L17" s="180">
        <v>3225</v>
      </c>
      <c r="M17" s="180">
        <v>31</v>
      </c>
      <c r="N17" s="180">
        <v>7596</v>
      </c>
      <c r="O17" s="180">
        <v>396</v>
      </c>
    </row>
    <row r="18" spans="1:15" s="144" customFormat="1" ht="16.5" customHeight="1" x14ac:dyDescent="0.15">
      <c r="A18" s="183"/>
      <c r="B18" s="183"/>
      <c r="C18" s="183"/>
      <c r="D18" s="183"/>
      <c r="E18" s="181" t="s">
        <v>478</v>
      </c>
      <c r="F18" s="179">
        <v>2312</v>
      </c>
      <c r="G18" s="180">
        <v>355</v>
      </c>
      <c r="H18" s="180">
        <v>485</v>
      </c>
      <c r="I18" s="180">
        <v>1124</v>
      </c>
      <c r="J18" s="180">
        <v>1188</v>
      </c>
      <c r="K18" s="180">
        <v>983</v>
      </c>
      <c r="L18" s="180">
        <v>979</v>
      </c>
      <c r="M18" s="180">
        <v>4</v>
      </c>
      <c r="N18" s="180">
        <v>2166</v>
      </c>
      <c r="O18" s="180">
        <v>146</v>
      </c>
    </row>
    <row r="19" spans="1:15" s="144" customFormat="1" ht="16.5" customHeight="1" x14ac:dyDescent="0.15">
      <c r="A19" s="183"/>
      <c r="B19" s="183"/>
      <c r="C19" s="183"/>
      <c r="D19" s="183"/>
      <c r="E19" s="181" t="s">
        <v>479</v>
      </c>
      <c r="F19" s="179">
        <v>5680</v>
      </c>
      <c r="G19" s="180">
        <v>705</v>
      </c>
      <c r="H19" s="180">
        <v>1597</v>
      </c>
      <c r="I19" s="180">
        <v>2719</v>
      </c>
      <c r="J19" s="180">
        <v>2961</v>
      </c>
      <c r="K19" s="180">
        <v>2273</v>
      </c>
      <c r="L19" s="180">
        <v>2246</v>
      </c>
      <c r="M19" s="180">
        <v>27</v>
      </c>
      <c r="N19" s="180">
        <v>5430</v>
      </c>
      <c r="O19" s="180">
        <v>250</v>
      </c>
    </row>
    <row r="20" spans="1:15" s="144" customFormat="1" ht="16.5" customHeight="1" x14ac:dyDescent="0.15">
      <c r="A20" s="183"/>
      <c r="B20" s="183"/>
      <c r="C20" s="494" t="s">
        <v>480</v>
      </c>
      <c r="D20" s="494"/>
      <c r="E20" s="494"/>
      <c r="F20" s="179">
        <v>55070</v>
      </c>
      <c r="G20" s="180">
        <v>5852</v>
      </c>
      <c r="H20" s="180">
        <v>12850</v>
      </c>
      <c r="I20" s="180">
        <v>24959</v>
      </c>
      <c r="J20" s="180">
        <v>30111</v>
      </c>
      <c r="K20" s="180">
        <v>30361</v>
      </c>
      <c r="L20" s="180">
        <v>30137</v>
      </c>
      <c r="M20" s="180">
        <v>224</v>
      </c>
      <c r="N20" s="180">
        <v>54125</v>
      </c>
      <c r="O20" s="180">
        <v>945</v>
      </c>
    </row>
    <row r="21" spans="1:15" s="144" customFormat="1" ht="16.5" customHeight="1" x14ac:dyDescent="0.15">
      <c r="A21" s="183"/>
      <c r="B21" s="183"/>
      <c r="C21" s="183"/>
      <c r="D21" s="494" t="s">
        <v>481</v>
      </c>
      <c r="E21" s="494"/>
      <c r="F21" s="179">
        <v>39361</v>
      </c>
      <c r="G21" s="180">
        <v>4129</v>
      </c>
      <c r="H21" s="180">
        <v>9004</v>
      </c>
      <c r="I21" s="180">
        <v>17639</v>
      </c>
      <c r="J21" s="180">
        <v>21722</v>
      </c>
      <c r="K21" s="180">
        <v>22174</v>
      </c>
      <c r="L21" s="180">
        <v>21963</v>
      </c>
      <c r="M21" s="180">
        <v>211</v>
      </c>
      <c r="N21" s="180">
        <v>38773</v>
      </c>
      <c r="O21" s="180">
        <v>588</v>
      </c>
    </row>
    <row r="22" spans="1:15" s="144" customFormat="1" ht="16.5" customHeight="1" x14ac:dyDescent="0.15">
      <c r="A22" s="183"/>
      <c r="B22" s="183"/>
      <c r="C22" s="183"/>
      <c r="D22" s="183"/>
      <c r="E22" s="181" t="s">
        <v>482</v>
      </c>
      <c r="F22" s="179">
        <v>35129</v>
      </c>
      <c r="G22" s="180">
        <v>3717</v>
      </c>
      <c r="H22" s="180">
        <v>7881</v>
      </c>
      <c r="I22" s="180">
        <v>15718</v>
      </c>
      <c r="J22" s="180">
        <v>19411</v>
      </c>
      <c r="K22" s="180">
        <v>19831</v>
      </c>
      <c r="L22" s="180">
        <v>19634</v>
      </c>
      <c r="M22" s="180">
        <v>197</v>
      </c>
      <c r="N22" s="180">
        <v>34607</v>
      </c>
      <c r="O22" s="180">
        <v>522</v>
      </c>
    </row>
    <row r="23" spans="1:15" s="144" customFormat="1" ht="16.5" customHeight="1" x14ac:dyDescent="0.15">
      <c r="A23" s="183"/>
      <c r="B23" s="183"/>
      <c r="C23" s="183"/>
      <c r="D23" s="183"/>
      <c r="E23" s="181" t="s">
        <v>483</v>
      </c>
      <c r="F23" s="179">
        <v>4232</v>
      </c>
      <c r="G23" s="180">
        <v>412</v>
      </c>
      <c r="H23" s="180">
        <v>1123</v>
      </c>
      <c r="I23" s="180">
        <v>1921</v>
      </c>
      <c r="J23" s="180">
        <v>2311</v>
      </c>
      <c r="K23" s="180">
        <v>2343</v>
      </c>
      <c r="L23" s="180">
        <v>2329</v>
      </c>
      <c r="M23" s="180">
        <v>14</v>
      </c>
      <c r="N23" s="180">
        <v>4166</v>
      </c>
      <c r="O23" s="180">
        <v>66</v>
      </c>
    </row>
    <row r="24" spans="1:15" s="144" customFormat="1" ht="16.5" customHeight="1" x14ac:dyDescent="0.15">
      <c r="A24" s="183"/>
      <c r="B24" s="183"/>
      <c r="C24" s="183"/>
      <c r="D24" s="494" t="s">
        <v>484</v>
      </c>
      <c r="E24" s="494"/>
      <c r="F24" s="179">
        <v>15709</v>
      </c>
      <c r="G24" s="180">
        <v>1723</v>
      </c>
      <c r="H24" s="180">
        <v>3846</v>
      </c>
      <c r="I24" s="180">
        <v>7320</v>
      </c>
      <c r="J24" s="180">
        <v>8389</v>
      </c>
      <c r="K24" s="180">
        <v>8187</v>
      </c>
      <c r="L24" s="180">
        <v>8174</v>
      </c>
      <c r="M24" s="180">
        <v>13</v>
      </c>
      <c r="N24" s="180">
        <v>15352</v>
      </c>
      <c r="O24" s="180">
        <v>357</v>
      </c>
    </row>
    <row r="25" spans="1:15" s="144" customFormat="1" ht="16.5" customHeight="1" x14ac:dyDescent="0.15">
      <c r="A25" s="183"/>
      <c r="B25" s="183"/>
      <c r="C25" s="183"/>
      <c r="D25" s="183"/>
      <c r="E25" s="181" t="s">
        <v>485</v>
      </c>
      <c r="F25" s="179">
        <v>9508</v>
      </c>
      <c r="G25" s="180">
        <v>1003</v>
      </c>
      <c r="H25" s="180">
        <v>2228</v>
      </c>
      <c r="I25" s="180">
        <v>4421</v>
      </c>
      <c r="J25" s="180">
        <v>5087</v>
      </c>
      <c r="K25" s="180">
        <v>5097</v>
      </c>
      <c r="L25" s="180">
        <v>5089</v>
      </c>
      <c r="M25" s="180">
        <v>8</v>
      </c>
      <c r="N25" s="180">
        <v>9265</v>
      </c>
      <c r="O25" s="180">
        <v>243</v>
      </c>
    </row>
    <row r="26" spans="1:15" s="144" customFormat="1" ht="16.5" customHeight="1" x14ac:dyDescent="0.15">
      <c r="A26" s="183"/>
      <c r="B26" s="183"/>
      <c r="C26" s="183"/>
      <c r="D26" s="183"/>
      <c r="E26" s="181" t="s">
        <v>486</v>
      </c>
      <c r="F26" s="179">
        <v>6201</v>
      </c>
      <c r="G26" s="180">
        <v>720</v>
      </c>
      <c r="H26" s="180">
        <v>1618</v>
      </c>
      <c r="I26" s="180">
        <v>2899</v>
      </c>
      <c r="J26" s="180">
        <v>3302</v>
      </c>
      <c r="K26" s="180">
        <v>3090</v>
      </c>
      <c r="L26" s="180">
        <v>3085</v>
      </c>
      <c r="M26" s="180">
        <v>5</v>
      </c>
      <c r="N26" s="180">
        <v>6087</v>
      </c>
      <c r="O26" s="180">
        <v>114</v>
      </c>
    </row>
    <row r="27" spans="1:15" s="144" customFormat="1" ht="16.5" customHeight="1" x14ac:dyDescent="0.15">
      <c r="A27" s="183"/>
      <c r="B27" s="183"/>
      <c r="C27" s="494" t="s">
        <v>487</v>
      </c>
      <c r="D27" s="494"/>
      <c r="E27" s="494"/>
      <c r="F27" s="179">
        <v>317729</v>
      </c>
      <c r="G27" s="180">
        <v>38912</v>
      </c>
      <c r="H27" s="180">
        <v>89090</v>
      </c>
      <c r="I27" s="180">
        <v>147458</v>
      </c>
      <c r="J27" s="180">
        <v>170271</v>
      </c>
      <c r="K27" s="180">
        <v>137641</v>
      </c>
      <c r="L27" s="180">
        <v>137246</v>
      </c>
      <c r="M27" s="180">
        <v>395</v>
      </c>
      <c r="N27" s="180">
        <v>309928</v>
      </c>
      <c r="O27" s="180">
        <v>7801</v>
      </c>
    </row>
    <row r="28" spans="1:15" s="144" customFormat="1" ht="16.5" customHeight="1" x14ac:dyDescent="0.15">
      <c r="A28" s="183"/>
      <c r="B28" s="183"/>
      <c r="C28" s="183"/>
      <c r="D28" s="494" t="s">
        <v>488</v>
      </c>
      <c r="E28" s="494"/>
      <c r="F28" s="179">
        <v>134683</v>
      </c>
      <c r="G28" s="180">
        <v>15032</v>
      </c>
      <c r="H28" s="180">
        <v>37916</v>
      </c>
      <c r="I28" s="180">
        <v>62695</v>
      </c>
      <c r="J28" s="180">
        <v>71988</v>
      </c>
      <c r="K28" s="180">
        <v>62299</v>
      </c>
      <c r="L28" s="180">
        <v>62054</v>
      </c>
      <c r="M28" s="180">
        <v>245</v>
      </c>
      <c r="N28" s="180">
        <v>131404</v>
      </c>
      <c r="O28" s="180">
        <v>3279</v>
      </c>
    </row>
    <row r="29" spans="1:15" s="144" customFormat="1" ht="16.5" customHeight="1" x14ac:dyDescent="0.15">
      <c r="A29" s="183"/>
      <c r="B29" s="183"/>
      <c r="C29" s="183"/>
      <c r="D29" s="183"/>
      <c r="E29" s="181" t="s">
        <v>489</v>
      </c>
      <c r="F29" s="179">
        <v>11722</v>
      </c>
      <c r="G29" s="180">
        <v>1463</v>
      </c>
      <c r="H29" s="180">
        <v>3041</v>
      </c>
      <c r="I29" s="180">
        <v>5398</v>
      </c>
      <c r="J29" s="180">
        <v>6324</v>
      </c>
      <c r="K29" s="180">
        <v>5323</v>
      </c>
      <c r="L29" s="180">
        <v>5298</v>
      </c>
      <c r="M29" s="180">
        <v>25</v>
      </c>
      <c r="N29" s="180">
        <v>11270</v>
      </c>
      <c r="O29" s="180">
        <v>452</v>
      </c>
    </row>
    <row r="30" spans="1:15" s="144" customFormat="1" ht="16.5" customHeight="1" x14ac:dyDescent="0.15">
      <c r="A30" s="183"/>
      <c r="B30" s="183"/>
      <c r="C30" s="183"/>
      <c r="D30" s="183"/>
      <c r="E30" s="181" t="s">
        <v>490</v>
      </c>
      <c r="F30" s="179">
        <v>8973</v>
      </c>
      <c r="G30" s="180">
        <v>1325</v>
      </c>
      <c r="H30" s="180">
        <v>2086</v>
      </c>
      <c r="I30" s="180">
        <v>4207</v>
      </c>
      <c r="J30" s="180">
        <v>4766</v>
      </c>
      <c r="K30" s="180">
        <v>3867</v>
      </c>
      <c r="L30" s="180">
        <v>3829</v>
      </c>
      <c r="M30" s="180">
        <v>38</v>
      </c>
      <c r="N30" s="180">
        <v>8812</v>
      </c>
      <c r="O30" s="180">
        <v>161</v>
      </c>
    </row>
    <row r="31" spans="1:15" s="144" customFormat="1" ht="16.5" customHeight="1" x14ac:dyDescent="0.15">
      <c r="A31" s="183"/>
      <c r="B31" s="183"/>
      <c r="C31" s="183"/>
      <c r="D31" s="183"/>
      <c r="E31" s="181" t="s">
        <v>491</v>
      </c>
      <c r="F31" s="179">
        <v>78722</v>
      </c>
      <c r="G31" s="180">
        <v>8218</v>
      </c>
      <c r="H31" s="180">
        <v>22711</v>
      </c>
      <c r="I31" s="180">
        <v>36673</v>
      </c>
      <c r="J31" s="180">
        <v>42049</v>
      </c>
      <c r="K31" s="180">
        <v>37654</v>
      </c>
      <c r="L31" s="180">
        <v>37535</v>
      </c>
      <c r="M31" s="180">
        <v>119</v>
      </c>
      <c r="N31" s="180">
        <v>76669</v>
      </c>
      <c r="O31" s="180">
        <v>2053</v>
      </c>
    </row>
    <row r="32" spans="1:15" s="144" customFormat="1" ht="16.5" customHeight="1" x14ac:dyDescent="0.15">
      <c r="A32" s="183"/>
      <c r="B32" s="183"/>
      <c r="C32" s="183"/>
      <c r="D32" s="183"/>
      <c r="E32" s="181" t="s">
        <v>492</v>
      </c>
      <c r="F32" s="179">
        <v>13792</v>
      </c>
      <c r="G32" s="180">
        <v>1455</v>
      </c>
      <c r="H32" s="180">
        <v>3923</v>
      </c>
      <c r="I32" s="180">
        <v>6482</v>
      </c>
      <c r="J32" s="180">
        <v>7310</v>
      </c>
      <c r="K32" s="180">
        <v>6433</v>
      </c>
      <c r="L32" s="180">
        <v>6383</v>
      </c>
      <c r="M32" s="180">
        <v>50</v>
      </c>
      <c r="N32" s="180">
        <v>13507</v>
      </c>
      <c r="O32" s="180">
        <v>285</v>
      </c>
    </row>
    <row r="33" spans="1:15" s="144" customFormat="1" ht="16.5" customHeight="1" x14ac:dyDescent="0.15">
      <c r="A33" s="183"/>
      <c r="B33" s="183"/>
      <c r="C33" s="183"/>
      <c r="D33" s="183"/>
      <c r="E33" s="181" t="s">
        <v>493</v>
      </c>
      <c r="F33" s="179">
        <v>21474</v>
      </c>
      <c r="G33" s="180">
        <v>2571</v>
      </c>
      <c r="H33" s="180">
        <v>6155</v>
      </c>
      <c r="I33" s="180">
        <v>9935</v>
      </c>
      <c r="J33" s="180">
        <v>11539</v>
      </c>
      <c r="K33" s="180">
        <v>9022</v>
      </c>
      <c r="L33" s="180">
        <v>9009</v>
      </c>
      <c r="M33" s="180">
        <v>13</v>
      </c>
      <c r="N33" s="180">
        <v>21146</v>
      </c>
      <c r="O33" s="180">
        <v>328</v>
      </c>
    </row>
    <row r="34" spans="1:15" s="144" customFormat="1" ht="16.5" customHeight="1" x14ac:dyDescent="0.15">
      <c r="A34" s="183"/>
      <c r="B34" s="183"/>
      <c r="C34" s="183"/>
      <c r="D34" s="494" t="s">
        <v>494</v>
      </c>
      <c r="E34" s="494"/>
      <c r="F34" s="179">
        <v>96268</v>
      </c>
      <c r="G34" s="180">
        <v>11552</v>
      </c>
      <c r="H34" s="180">
        <v>26802</v>
      </c>
      <c r="I34" s="180">
        <v>44321</v>
      </c>
      <c r="J34" s="180">
        <v>51947</v>
      </c>
      <c r="K34" s="180">
        <v>42101</v>
      </c>
      <c r="L34" s="180">
        <v>41994</v>
      </c>
      <c r="M34" s="180">
        <v>107</v>
      </c>
      <c r="N34" s="180">
        <v>92731</v>
      </c>
      <c r="O34" s="180">
        <v>3537</v>
      </c>
    </row>
    <row r="35" spans="1:15" s="144" customFormat="1" ht="16.5" customHeight="1" x14ac:dyDescent="0.15">
      <c r="A35" s="183"/>
      <c r="B35" s="183"/>
      <c r="C35" s="183"/>
      <c r="D35" s="183"/>
      <c r="E35" s="184" t="s">
        <v>734</v>
      </c>
      <c r="F35" s="179">
        <v>5562</v>
      </c>
      <c r="G35" s="180">
        <v>935</v>
      </c>
      <c r="H35" s="180">
        <v>980</v>
      </c>
      <c r="I35" s="180">
        <v>2630</v>
      </c>
      <c r="J35" s="180">
        <v>2932</v>
      </c>
      <c r="K35" s="180">
        <v>2492</v>
      </c>
      <c r="L35" s="180">
        <v>2489</v>
      </c>
      <c r="M35" s="180">
        <v>3</v>
      </c>
      <c r="N35" s="180">
        <v>5450</v>
      </c>
      <c r="O35" s="180">
        <v>112</v>
      </c>
    </row>
    <row r="36" spans="1:15" s="144" customFormat="1" ht="16.5" customHeight="1" x14ac:dyDescent="0.15">
      <c r="A36" s="183"/>
      <c r="B36" s="183"/>
      <c r="C36" s="183"/>
      <c r="D36" s="183"/>
      <c r="E36" s="184" t="s">
        <v>733</v>
      </c>
      <c r="F36" s="179">
        <v>83710</v>
      </c>
      <c r="G36" s="180">
        <v>9808</v>
      </c>
      <c r="H36" s="180">
        <v>23861</v>
      </c>
      <c r="I36" s="180">
        <v>38473</v>
      </c>
      <c r="J36" s="180">
        <v>45237</v>
      </c>
      <c r="K36" s="180">
        <v>36578</v>
      </c>
      <c r="L36" s="180">
        <v>36482</v>
      </c>
      <c r="M36" s="180">
        <v>96</v>
      </c>
      <c r="N36" s="180">
        <v>80452</v>
      </c>
      <c r="O36" s="180">
        <v>3258</v>
      </c>
    </row>
    <row r="37" spans="1:15" s="144" customFormat="1" ht="16.5" customHeight="1" x14ac:dyDescent="0.15">
      <c r="A37" s="183"/>
      <c r="B37" s="183"/>
      <c r="C37" s="183"/>
      <c r="D37" s="183"/>
      <c r="E37" s="184" t="s">
        <v>732</v>
      </c>
      <c r="F37" s="179">
        <v>1605</v>
      </c>
      <c r="G37" s="180">
        <v>160</v>
      </c>
      <c r="H37" s="180">
        <v>459</v>
      </c>
      <c r="I37" s="180">
        <v>750</v>
      </c>
      <c r="J37" s="180">
        <v>855</v>
      </c>
      <c r="K37" s="180">
        <v>716</v>
      </c>
      <c r="L37" s="180">
        <v>713</v>
      </c>
      <c r="M37" s="180">
        <v>3</v>
      </c>
      <c r="N37" s="180">
        <v>1463</v>
      </c>
      <c r="O37" s="180">
        <v>142</v>
      </c>
    </row>
    <row r="38" spans="1:15" s="144" customFormat="1" ht="16.5" customHeight="1" x14ac:dyDescent="0.15">
      <c r="A38" s="183"/>
      <c r="B38" s="183"/>
      <c r="C38" s="183"/>
      <c r="D38" s="183"/>
      <c r="E38" s="181" t="s">
        <v>495</v>
      </c>
      <c r="F38" s="179">
        <v>5391</v>
      </c>
      <c r="G38" s="180">
        <v>649</v>
      </c>
      <c r="H38" s="180">
        <v>1502</v>
      </c>
      <c r="I38" s="180">
        <v>2468</v>
      </c>
      <c r="J38" s="180">
        <v>2923</v>
      </c>
      <c r="K38" s="180">
        <v>2315</v>
      </c>
      <c r="L38" s="180">
        <v>2310</v>
      </c>
      <c r="M38" s="180">
        <v>5</v>
      </c>
      <c r="N38" s="180">
        <v>5366</v>
      </c>
      <c r="O38" s="180">
        <v>25</v>
      </c>
    </row>
    <row r="39" spans="1:15" s="144" customFormat="1" ht="16.5" customHeight="1" x14ac:dyDescent="0.15">
      <c r="A39" s="183"/>
      <c r="B39" s="183"/>
      <c r="C39" s="183"/>
      <c r="D39" s="494" t="s">
        <v>496</v>
      </c>
      <c r="E39" s="494"/>
      <c r="F39" s="179">
        <v>86778</v>
      </c>
      <c r="G39" s="180">
        <v>12328</v>
      </c>
      <c r="H39" s="180">
        <v>24372</v>
      </c>
      <c r="I39" s="180">
        <v>40442</v>
      </c>
      <c r="J39" s="180">
        <v>46336</v>
      </c>
      <c r="K39" s="180">
        <v>33241</v>
      </c>
      <c r="L39" s="180">
        <v>33198</v>
      </c>
      <c r="M39" s="180">
        <v>43</v>
      </c>
      <c r="N39" s="180">
        <v>85793</v>
      </c>
      <c r="O39" s="180">
        <v>985</v>
      </c>
    </row>
    <row r="40" spans="1:15" s="144" customFormat="1" ht="16.5" customHeight="1" x14ac:dyDescent="0.15">
      <c r="A40" s="183"/>
      <c r="B40" s="183"/>
      <c r="C40" s="183"/>
      <c r="D40" s="183"/>
      <c r="E40" s="184" t="s">
        <v>735</v>
      </c>
      <c r="F40" s="179">
        <v>1395</v>
      </c>
      <c r="G40" s="180">
        <v>314</v>
      </c>
      <c r="H40" s="180">
        <v>205</v>
      </c>
      <c r="I40" s="180">
        <v>684</v>
      </c>
      <c r="J40" s="180">
        <v>711</v>
      </c>
      <c r="K40" s="180">
        <v>520</v>
      </c>
      <c r="L40" s="180">
        <v>520</v>
      </c>
      <c r="M40" s="180" t="s">
        <v>572</v>
      </c>
      <c r="N40" s="180">
        <v>1395</v>
      </c>
      <c r="O40" s="180" t="s">
        <v>572</v>
      </c>
    </row>
    <row r="41" spans="1:15" s="144" customFormat="1" ht="16.5" customHeight="1" x14ac:dyDescent="0.15">
      <c r="A41" s="183"/>
      <c r="B41" s="183"/>
      <c r="C41" s="183"/>
      <c r="D41" s="183"/>
      <c r="E41" s="184" t="s">
        <v>736</v>
      </c>
      <c r="F41" s="179">
        <v>83666</v>
      </c>
      <c r="G41" s="180">
        <v>11743</v>
      </c>
      <c r="H41" s="180">
        <v>23717</v>
      </c>
      <c r="I41" s="180">
        <v>38923</v>
      </c>
      <c r="J41" s="180">
        <v>44743</v>
      </c>
      <c r="K41" s="180">
        <v>32025</v>
      </c>
      <c r="L41" s="180">
        <v>31982</v>
      </c>
      <c r="M41" s="180">
        <v>43</v>
      </c>
      <c r="N41" s="180">
        <v>82681</v>
      </c>
      <c r="O41" s="180">
        <v>985</v>
      </c>
    </row>
    <row r="42" spans="1:15" s="144" customFormat="1" ht="16.5" customHeight="1" x14ac:dyDescent="0.15">
      <c r="A42" s="183"/>
      <c r="B42" s="183"/>
      <c r="C42" s="183"/>
      <c r="D42" s="183"/>
      <c r="E42" s="184" t="s">
        <v>737</v>
      </c>
      <c r="F42" s="179">
        <v>1717</v>
      </c>
      <c r="G42" s="180">
        <v>271</v>
      </c>
      <c r="H42" s="180">
        <v>450</v>
      </c>
      <c r="I42" s="180">
        <v>835</v>
      </c>
      <c r="J42" s="180">
        <v>882</v>
      </c>
      <c r="K42" s="180">
        <v>696</v>
      </c>
      <c r="L42" s="180">
        <v>696</v>
      </c>
      <c r="M42" s="180" t="s">
        <v>572</v>
      </c>
      <c r="N42" s="180">
        <v>1717</v>
      </c>
      <c r="O42" s="180" t="s">
        <v>572</v>
      </c>
    </row>
    <row r="43" spans="1:15" s="144" customFormat="1" ht="16.5" customHeight="1" x14ac:dyDescent="0.15">
      <c r="A43" s="182" t="s">
        <v>497</v>
      </c>
      <c r="B43" s="494" t="s">
        <v>498</v>
      </c>
      <c r="C43" s="494"/>
      <c r="D43" s="494"/>
      <c r="E43" s="494"/>
      <c r="F43" s="179">
        <v>10987</v>
      </c>
      <c r="G43" s="180">
        <v>703</v>
      </c>
      <c r="H43" s="180">
        <v>5240</v>
      </c>
      <c r="I43" s="180">
        <v>4771</v>
      </c>
      <c r="J43" s="180">
        <v>6216</v>
      </c>
      <c r="K43" s="180">
        <v>3034</v>
      </c>
      <c r="L43" s="180">
        <v>2954</v>
      </c>
      <c r="M43" s="180">
        <v>80</v>
      </c>
      <c r="N43" s="180">
        <v>8037</v>
      </c>
      <c r="O43" s="180">
        <v>2950</v>
      </c>
    </row>
    <row r="44" spans="1:15" s="144" customFormat="1" ht="16.5" customHeight="1" x14ac:dyDescent="0.15">
      <c r="A44" s="182" t="s">
        <v>499</v>
      </c>
      <c r="B44" s="494" t="s">
        <v>443</v>
      </c>
      <c r="C44" s="494"/>
      <c r="D44" s="494"/>
      <c r="E44" s="494"/>
      <c r="F44" s="179">
        <v>20835</v>
      </c>
      <c r="G44" s="180">
        <v>2248</v>
      </c>
      <c r="H44" s="180">
        <v>7104</v>
      </c>
      <c r="I44" s="180">
        <v>9815</v>
      </c>
      <c r="J44" s="180">
        <v>11020</v>
      </c>
      <c r="K44" s="180">
        <v>7906</v>
      </c>
      <c r="L44" s="180">
        <v>7829</v>
      </c>
      <c r="M44" s="180">
        <v>77</v>
      </c>
      <c r="N44" s="180">
        <v>19343</v>
      </c>
      <c r="O44" s="180">
        <v>1492</v>
      </c>
    </row>
    <row r="45" spans="1:15" s="144" customFormat="1" ht="16.5" customHeight="1" x14ac:dyDescent="0.15">
      <c r="A45" s="494" t="s">
        <v>500</v>
      </c>
      <c r="B45" s="494"/>
      <c r="C45" s="494"/>
      <c r="D45" s="494"/>
      <c r="E45" s="494"/>
      <c r="F45" s="179">
        <v>11918</v>
      </c>
      <c r="G45" s="180">
        <v>842</v>
      </c>
      <c r="H45" s="180">
        <v>5340</v>
      </c>
      <c r="I45" s="180">
        <v>5419</v>
      </c>
      <c r="J45" s="180">
        <v>6499</v>
      </c>
      <c r="K45" s="180">
        <v>5151</v>
      </c>
      <c r="L45" s="180">
        <v>5132</v>
      </c>
      <c r="M45" s="180">
        <v>19</v>
      </c>
      <c r="N45" s="180">
        <v>11367</v>
      </c>
      <c r="O45" s="180">
        <v>551</v>
      </c>
    </row>
    <row r="46" spans="1:15" ht="3.75" customHeight="1" thickBot="1" x14ac:dyDescent="0.2">
      <c r="A46" s="156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</row>
    <row r="47" spans="1:15" ht="17.25" customHeight="1" x14ac:dyDescent="0.15">
      <c r="A47" s="508" t="s">
        <v>731</v>
      </c>
      <c r="B47" s="508"/>
      <c r="C47" s="508"/>
      <c r="D47" s="508"/>
      <c r="E47" s="508"/>
      <c r="F47" s="508"/>
      <c r="G47" s="508"/>
      <c r="H47" s="508"/>
      <c r="I47" s="508"/>
      <c r="J47" s="508"/>
      <c r="K47" s="508"/>
      <c r="L47" s="508"/>
      <c r="M47" s="508"/>
      <c r="N47" s="508"/>
      <c r="O47" s="508"/>
    </row>
  </sheetData>
  <mergeCells count="21">
    <mergeCell ref="D34:E34"/>
    <mergeCell ref="A47:O47"/>
    <mergeCell ref="D39:E39"/>
    <mergeCell ref="B43:E43"/>
    <mergeCell ref="B44:E44"/>
    <mergeCell ref="A45:E45"/>
    <mergeCell ref="A1:O1"/>
    <mergeCell ref="A3:O3"/>
    <mergeCell ref="N4:O4"/>
    <mergeCell ref="A5:E7"/>
    <mergeCell ref="A9:E9"/>
    <mergeCell ref="C11:E11"/>
    <mergeCell ref="A8:E8"/>
    <mergeCell ref="D28:E28"/>
    <mergeCell ref="D12:E12"/>
    <mergeCell ref="D17:E17"/>
    <mergeCell ref="C20:E20"/>
    <mergeCell ref="D21:E21"/>
    <mergeCell ref="B10:E10"/>
    <mergeCell ref="D24:E24"/>
    <mergeCell ref="C27:E27"/>
  </mergeCells>
  <phoneticPr fontId="2"/>
  <pageMargins left="0.51" right="0.53" top="0.65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74"/>
  <sheetViews>
    <sheetView showGridLines="0" zoomScale="115" zoomScaleNormal="115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I1"/>
    </sheetView>
  </sheetViews>
  <sheetFormatPr defaultRowHeight="13.5" x14ac:dyDescent="0.15"/>
  <cols>
    <col min="1" max="1" width="13.625" style="2" customWidth="1"/>
    <col min="2" max="5" width="10.625" style="2" customWidth="1"/>
    <col min="6" max="6" width="3.125" style="2" customWidth="1"/>
    <col min="7" max="9" width="10.625" style="2" customWidth="1"/>
    <col min="10" max="16384" width="9" style="1"/>
  </cols>
  <sheetData>
    <row r="1" spans="1:9" ht="17.25" x14ac:dyDescent="0.15">
      <c r="A1" s="453" t="s">
        <v>516</v>
      </c>
      <c r="B1" s="453"/>
      <c r="C1" s="453"/>
      <c r="D1" s="453"/>
      <c r="E1" s="453"/>
      <c r="F1" s="453"/>
      <c r="G1" s="453"/>
      <c r="H1" s="453"/>
      <c r="I1" s="453"/>
    </row>
    <row r="2" spans="1:9" ht="11.25" customHeight="1" x14ac:dyDescent="0.15"/>
    <row r="3" spans="1:9" ht="11.25" customHeight="1" x14ac:dyDescent="0.15">
      <c r="A3" s="2" t="s">
        <v>1155</v>
      </c>
    </row>
    <row r="4" spans="1:9" ht="14.25" customHeight="1" thickBot="1" x14ac:dyDescent="0.2">
      <c r="A4" s="3"/>
      <c r="B4" s="39"/>
      <c r="C4" s="39"/>
      <c r="D4" s="39"/>
      <c r="E4" s="39"/>
      <c r="F4" s="39"/>
      <c r="G4" s="39"/>
      <c r="H4" s="40"/>
      <c r="I4" s="40" t="s">
        <v>415</v>
      </c>
    </row>
    <row r="5" spans="1:9" ht="18" customHeight="1" x14ac:dyDescent="0.15">
      <c r="A5" s="509" t="s">
        <v>1170</v>
      </c>
      <c r="B5" s="510" t="s">
        <v>256</v>
      </c>
      <c r="C5" s="510"/>
      <c r="D5" s="510"/>
      <c r="E5" s="511" t="s">
        <v>1169</v>
      </c>
      <c r="F5" s="459"/>
      <c r="G5" s="510" t="s">
        <v>256</v>
      </c>
      <c r="H5" s="510"/>
      <c r="I5" s="510"/>
    </row>
    <row r="6" spans="1:9" ht="18" customHeight="1" x14ac:dyDescent="0.15">
      <c r="A6" s="473"/>
      <c r="B6" s="7" t="s">
        <v>257</v>
      </c>
      <c r="C6" s="7" t="s">
        <v>120</v>
      </c>
      <c r="D6" s="9" t="s">
        <v>121</v>
      </c>
      <c r="E6" s="512"/>
      <c r="F6" s="456"/>
      <c r="G6" s="7" t="s">
        <v>257</v>
      </c>
      <c r="H6" s="7" t="s">
        <v>120</v>
      </c>
      <c r="I6" s="9" t="s">
        <v>121</v>
      </c>
    </row>
    <row r="7" spans="1:9" ht="4.5" customHeight="1" x14ac:dyDescent="0.15">
      <c r="A7" s="10"/>
      <c r="B7" s="12"/>
      <c r="C7" s="12"/>
      <c r="D7" s="12"/>
      <c r="E7" s="493"/>
      <c r="F7" s="489"/>
      <c r="G7" s="12"/>
      <c r="H7" s="12"/>
      <c r="I7" s="12"/>
    </row>
    <row r="8" spans="1:9" ht="10.5" customHeight="1" x14ac:dyDescent="0.15">
      <c r="A8" s="5" t="s">
        <v>258</v>
      </c>
      <c r="B8" s="50">
        <f>SUM(B10:B69,G10:G35)</f>
        <v>426631</v>
      </c>
      <c r="C8" s="50">
        <f>SUM(C10:C69,H10:H35)</f>
        <v>197950</v>
      </c>
      <c r="D8" s="50">
        <f>SUM(D10:D69,I10:I35)</f>
        <v>228681</v>
      </c>
      <c r="E8" s="487"/>
      <c r="F8" s="484"/>
      <c r="G8" s="65"/>
      <c r="H8" s="65"/>
      <c r="I8" s="65"/>
    </row>
    <row r="9" spans="1:9" ht="4.5" customHeight="1" x14ac:dyDescent="0.15">
      <c r="A9" s="14"/>
      <c r="B9" s="50"/>
      <c r="C9" s="59"/>
      <c r="D9" s="59"/>
      <c r="E9" s="488"/>
      <c r="F9" s="489"/>
      <c r="G9" s="61"/>
      <c r="H9" s="61"/>
      <c r="I9" s="61"/>
    </row>
    <row r="10" spans="1:9" ht="10.5" customHeight="1" x14ac:dyDescent="0.15">
      <c r="A10" s="66" t="s">
        <v>0</v>
      </c>
      <c r="B10" s="50">
        <f>SUM(C10:D10)</f>
        <v>3044</v>
      </c>
      <c r="C10" s="59">
        <v>1571</v>
      </c>
      <c r="D10" s="59">
        <v>1473</v>
      </c>
      <c r="E10" s="483" t="s">
        <v>463</v>
      </c>
      <c r="F10" s="484"/>
      <c r="G10" s="50">
        <f t="shared" ref="G10:G35" si="0">SUM(H10:I10)</f>
        <v>5411</v>
      </c>
      <c r="H10" s="59">
        <v>2585</v>
      </c>
      <c r="I10" s="59">
        <v>2826</v>
      </c>
    </row>
    <row r="11" spans="1:9" ht="10.5" customHeight="1" x14ac:dyDescent="0.15">
      <c r="A11" s="66" t="s">
        <v>246</v>
      </c>
      <c r="B11" s="50">
        <f t="shared" ref="B11:B69" si="1">SUM(C11:D11)</f>
        <v>3145</v>
      </c>
      <c r="C11" s="59">
        <v>1625</v>
      </c>
      <c r="D11" s="59">
        <v>1520</v>
      </c>
      <c r="E11" s="483" t="s">
        <v>391</v>
      </c>
      <c r="F11" s="484"/>
      <c r="G11" s="50">
        <f t="shared" si="0"/>
        <v>5866</v>
      </c>
      <c r="H11" s="59">
        <v>2802</v>
      </c>
      <c r="I11" s="59">
        <v>3064</v>
      </c>
    </row>
    <row r="12" spans="1:9" ht="10.5" customHeight="1" x14ac:dyDescent="0.15">
      <c r="A12" s="66" t="s">
        <v>247</v>
      </c>
      <c r="B12" s="50">
        <f t="shared" si="1"/>
        <v>3200</v>
      </c>
      <c r="C12" s="59">
        <v>1643</v>
      </c>
      <c r="D12" s="59">
        <v>1557</v>
      </c>
      <c r="E12" s="483" t="s">
        <v>392</v>
      </c>
      <c r="F12" s="484"/>
      <c r="G12" s="50">
        <f t="shared" si="0"/>
        <v>6146</v>
      </c>
      <c r="H12" s="59">
        <v>2932</v>
      </c>
      <c r="I12" s="59">
        <v>3214</v>
      </c>
    </row>
    <row r="13" spans="1:9" ht="10.5" customHeight="1" x14ac:dyDescent="0.15">
      <c r="A13" s="66" t="s">
        <v>248</v>
      </c>
      <c r="B13" s="50">
        <f t="shared" si="1"/>
        <v>3321</v>
      </c>
      <c r="C13" s="59">
        <v>1723</v>
      </c>
      <c r="D13" s="59">
        <v>1598</v>
      </c>
      <c r="E13" s="483" t="s">
        <v>393</v>
      </c>
      <c r="F13" s="484"/>
      <c r="G13" s="50">
        <f t="shared" si="0"/>
        <v>6456</v>
      </c>
      <c r="H13" s="59">
        <v>3068</v>
      </c>
      <c r="I13" s="59">
        <v>3388</v>
      </c>
    </row>
    <row r="14" spans="1:9" ht="10.5" customHeight="1" x14ac:dyDescent="0.15">
      <c r="A14" s="67" t="s">
        <v>249</v>
      </c>
      <c r="B14" s="73">
        <f t="shared" si="1"/>
        <v>3277</v>
      </c>
      <c r="C14" s="75">
        <v>1676</v>
      </c>
      <c r="D14" s="75">
        <v>1601</v>
      </c>
      <c r="E14" s="485" t="s">
        <v>394</v>
      </c>
      <c r="F14" s="486"/>
      <c r="G14" s="73">
        <f t="shared" si="0"/>
        <v>6669</v>
      </c>
      <c r="H14" s="75">
        <v>3142</v>
      </c>
      <c r="I14" s="75">
        <v>3527</v>
      </c>
    </row>
    <row r="15" spans="1:9" ht="10.5" customHeight="1" x14ac:dyDescent="0.15">
      <c r="A15" s="66" t="s">
        <v>250</v>
      </c>
      <c r="B15" s="50">
        <f t="shared" si="1"/>
        <v>3373</v>
      </c>
      <c r="C15" s="59">
        <v>1728</v>
      </c>
      <c r="D15" s="59">
        <v>1645</v>
      </c>
      <c r="E15" s="483" t="s">
        <v>395</v>
      </c>
      <c r="F15" s="484"/>
      <c r="G15" s="50">
        <f t="shared" si="0"/>
        <v>7069</v>
      </c>
      <c r="H15" s="59">
        <v>3395</v>
      </c>
      <c r="I15" s="59">
        <v>3674</v>
      </c>
    </row>
    <row r="16" spans="1:9" ht="10.5" customHeight="1" x14ac:dyDescent="0.15">
      <c r="A16" s="66" t="s">
        <v>251</v>
      </c>
      <c r="B16" s="50">
        <f t="shared" si="1"/>
        <v>3280</v>
      </c>
      <c r="C16" s="59">
        <v>1685</v>
      </c>
      <c r="D16" s="59">
        <v>1595</v>
      </c>
      <c r="E16" s="483" t="s">
        <v>396</v>
      </c>
      <c r="F16" s="484"/>
      <c r="G16" s="50">
        <f t="shared" si="0"/>
        <v>7453</v>
      </c>
      <c r="H16" s="59">
        <v>3572</v>
      </c>
      <c r="I16" s="59">
        <v>3881</v>
      </c>
    </row>
    <row r="17" spans="1:9" ht="10.5" customHeight="1" x14ac:dyDescent="0.15">
      <c r="A17" s="66" t="s">
        <v>252</v>
      </c>
      <c r="B17" s="50">
        <f t="shared" si="1"/>
        <v>3413</v>
      </c>
      <c r="C17" s="59">
        <v>1736</v>
      </c>
      <c r="D17" s="59">
        <v>1677</v>
      </c>
      <c r="E17" s="483" t="s">
        <v>397</v>
      </c>
      <c r="F17" s="484"/>
      <c r="G17" s="50">
        <f t="shared" si="0"/>
        <v>7748</v>
      </c>
      <c r="H17" s="59">
        <v>3695</v>
      </c>
      <c r="I17" s="59">
        <v>4053</v>
      </c>
    </row>
    <row r="18" spans="1:9" ht="10.5" customHeight="1" x14ac:dyDescent="0.15">
      <c r="A18" s="66" t="s">
        <v>253</v>
      </c>
      <c r="B18" s="50">
        <f t="shared" si="1"/>
        <v>3346</v>
      </c>
      <c r="C18" s="59">
        <v>1724</v>
      </c>
      <c r="D18" s="59">
        <v>1622</v>
      </c>
      <c r="E18" s="483" t="s">
        <v>398</v>
      </c>
      <c r="F18" s="484"/>
      <c r="G18" s="50">
        <f t="shared" si="0"/>
        <v>8308</v>
      </c>
      <c r="H18" s="59">
        <v>3913</v>
      </c>
      <c r="I18" s="59">
        <v>4395</v>
      </c>
    </row>
    <row r="19" spans="1:9" ht="10.5" customHeight="1" x14ac:dyDescent="0.15">
      <c r="A19" s="67" t="s">
        <v>254</v>
      </c>
      <c r="B19" s="73">
        <f t="shared" si="1"/>
        <v>3538</v>
      </c>
      <c r="C19" s="75">
        <v>1763</v>
      </c>
      <c r="D19" s="75">
        <v>1775</v>
      </c>
      <c r="E19" s="485" t="s">
        <v>399</v>
      </c>
      <c r="F19" s="486"/>
      <c r="G19" s="73">
        <f t="shared" si="0"/>
        <v>7695</v>
      </c>
      <c r="H19" s="75">
        <v>3594</v>
      </c>
      <c r="I19" s="75">
        <v>4101</v>
      </c>
    </row>
    <row r="20" spans="1:9" ht="10.5" customHeight="1" x14ac:dyDescent="0.15">
      <c r="A20" s="66" t="s">
        <v>342</v>
      </c>
      <c r="B20" s="50">
        <f t="shared" si="1"/>
        <v>3405</v>
      </c>
      <c r="C20" s="59">
        <v>1757</v>
      </c>
      <c r="D20" s="59">
        <v>1648</v>
      </c>
      <c r="E20" s="483" t="s">
        <v>400</v>
      </c>
      <c r="F20" s="484"/>
      <c r="G20" s="50">
        <f t="shared" si="0"/>
        <v>7143</v>
      </c>
      <c r="H20" s="59">
        <v>3343</v>
      </c>
      <c r="I20" s="59">
        <v>3800</v>
      </c>
    </row>
    <row r="21" spans="1:9" ht="10.5" customHeight="1" x14ac:dyDescent="0.15">
      <c r="A21" s="66" t="s">
        <v>343</v>
      </c>
      <c r="B21" s="50">
        <f t="shared" si="1"/>
        <v>3528</v>
      </c>
      <c r="C21" s="59">
        <v>1802</v>
      </c>
      <c r="D21" s="59">
        <v>1726</v>
      </c>
      <c r="E21" s="483" t="s">
        <v>401</v>
      </c>
      <c r="F21" s="484"/>
      <c r="G21" s="50">
        <f t="shared" si="0"/>
        <v>4977</v>
      </c>
      <c r="H21" s="59">
        <v>2243</v>
      </c>
      <c r="I21" s="59">
        <v>2734</v>
      </c>
    </row>
    <row r="22" spans="1:9" ht="10.5" customHeight="1" x14ac:dyDescent="0.15">
      <c r="A22" s="66" t="s">
        <v>344</v>
      </c>
      <c r="B22" s="50">
        <f t="shared" si="1"/>
        <v>3461</v>
      </c>
      <c r="C22" s="59">
        <v>1715</v>
      </c>
      <c r="D22" s="59">
        <v>1746</v>
      </c>
      <c r="E22" s="483" t="s">
        <v>402</v>
      </c>
      <c r="F22" s="484"/>
      <c r="G22" s="50">
        <f t="shared" si="0"/>
        <v>4004</v>
      </c>
      <c r="H22" s="59">
        <v>1824</v>
      </c>
      <c r="I22" s="59">
        <v>2180</v>
      </c>
    </row>
    <row r="23" spans="1:9" ht="10.5" customHeight="1" x14ac:dyDescent="0.15">
      <c r="A23" s="66" t="s">
        <v>345</v>
      </c>
      <c r="B23" s="50">
        <f t="shared" si="1"/>
        <v>3559</v>
      </c>
      <c r="C23" s="59">
        <v>1787</v>
      </c>
      <c r="D23" s="59">
        <v>1772</v>
      </c>
      <c r="E23" s="483" t="s">
        <v>403</v>
      </c>
      <c r="F23" s="484"/>
      <c r="G23" s="50">
        <f t="shared" si="0"/>
        <v>5026</v>
      </c>
      <c r="H23" s="59">
        <v>2221</v>
      </c>
      <c r="I23" s="59">
        <v>2805</v>
      </c>
    </row>
    <row r="24" spans="1:9" ht="10.5" customHeight="1" x14ac:dyDescent="0.15">
      <c r="A24" s="67" t="s">
        <v>346</v>
      </c>
      <c r="B24" s="73">
        <f t="shared" si="1"/>
        <v>3671</v>
      </c>
      <c r="C24" s="75">
        <v>1845</v>
      </c>
      <c r="D24" s="75">
        <v>1826</v>
      </c>
      <c r="E24" s="485" t="s">
        <v>404</v>
      </c>
      <c r="F24" s="486"/>
      <c r="G24" s="73">
        <f t="shared" si="0"/>
        <v>4913</v>
      </c>
      <c r="H24" s="75">
        <v>2167</v>
      </c>
      <c r="I24" s="75">
        <v>2746</v>
      </c>
    </row>
    <row r="25" spans="1:9" ht="10.5" customHeight="1" x14ac:dyDescent="0.15">
      <c r="A25" s="66" t="s">
        <v>347</v>
      </c>
      <c r="B25" s="50">
        <f t="shared" si="1"/>
        <v>3816</v>
      </c>
      <c r="C25" s="59">
        <v>1910</v>
      </c>
      <c r="D25" s="59">
        <v>1906</v>
      </c>
      <c r="E25" s="483" t="s">
        <v>405</v>
      </c>
      <c r="F25" s="484"/>
      <c r="G25" s="50">
        <f t="shared" si="0"/>
        <v>4944</v>
      </c>
      <c r="H25" s="59">
        <v>2044</v>
      </c>
      <c r="I25" s="59">
        <v>2900</v>
      </c>
    </row>
    <row r="26" spans="1:9" ht="10.5" customHeight="1" x14ac:dyDescent="0.15">
      <c r="A26" s="66" t="s">
        <v>348</v>
      </c>
      <c r="B26" s="50">
        <f t="shared" si="1"/>
        <v>3890</v>
      </c>
      <c r="C26" s="59">
        <v>2007</v>
      </c>
      <c r="D26" s="59">
        <v>1883</v>
      </c>
      <c r="E26" s="483" t="s">
        <v>406</v>
      </c>
      <c r="F26" s="484"/>
      <c r="G26" s="50">
        <f t="shared" si="0"/>
        <v>5251</v>
      </c>
      <c r="H26" s="59">
        <v>2110</v>
      </c>
      <c r="I26" s="59">
        <v>3141</v>
      </c>
    </row>
    <row r="27" spans="1:9" ht="10.5" customHeight="1" x14ac:dyDescent="0.15">
      <c r="A27" s="66" t="s">
        <v>349</v>
      </c>
      <c r="B27" s="50">
        <f t="shared" si="1"/>
        <v>4011</v>
      </c>
      <c r="C27" s="59">
        <v>2050</v>
      </c>
      <c r="D27" s="59">
        <v>1961</v>
      </c>
      <c r="E27" s="483" t="s">
        <v>407</v>
      </c>
      <c r="F27" s="484"/>
      <c r="G27" s="50">
        <f t="shared" si="0"/>
        <v>4750</v>
      </c>
      <c r="H27" s="59">
        <v>1953</v>
      </c>
      <c r="I27" s="59">
        <v>2797</v>
      </c>
    </row>
    <row r="28" spans="1:9" ht="10.5" customHeight="1" x14ac:dyDescent="0.15">
      <c r="A28" s="66" t="s">
        <v>350</v>
      </c>
      <c r="B28" s="50">
        <f t="shared" si="1"/>
        <v>3862</v>
      </c>
      <c r="C28" s="59">
        <v>2007</v>
      </c>
      <c r="D28" s="59">
        <v>1855</v>
      </c>
      <c r="E28" s="483" t="s">
        <v>408</v>
      </c>
      <c r="F28" s="484"/>
      <c r="G28" s="50">
        <f t="shared" si="0"/>
        <v>4428</v>
      </c>
      <c r="H28" s="59">
        <v>1782</v>
      </c>
      <c r="I28" s="59">
        <v>2646</v>
      </c>
    </row>
    <row r="29" spans="1:9" ht="10.5" customHeight="1" x14ac:dyDescent="0.15">
      <c r="A29" s="67" t="s">
        <v>351</v>
      </c>
      <c r="B29" s="73">
        <f t="shared" si="1"/>
        <v>3813</v>
      </c>
      <c r="C29" s="75">
        <v>1854</v>
      </c>
      <c r="D29" s="75">
        <v>1959</v>
      </c>
      <c r="E29" s="485" t="s">
        <v>409</v>
      </c>
      <c r="F29" s="486"/>
      <c r="G29" s="73">
        <f t="shared" si="0"/>
        <v>4161</v>
      </c>
      <c r="H29" s="75">
        <v>1690</v>
      </c>
      <c r="I29" s="75">
        <v>2471</v>
      </c>
    </row>
    <row r="30" spans="1:9" ht="10.5" customHeight="1" x14ac:dyDescent="0.15">
      <c r="A30" s="66" t="s">
        <v>352</v>
      </c>
      <c r="B30" s="50">
        <f t="shared" si="1"/>
        <v>3791</v>
      </c>
      <c r="C30" s="59">
        <v>1843</v>
      </c>
      <c r="D30" s="59">
        <v>1948</v>
      </c>
      <c r="E30" s="483" t="s">
        <v>410</v>
      </c>
      <c r="F30" s="484"/>
      <c r="G30" s="50">
        <f t="shared" si="0"/>
        <v>4404</v>
      </c>
      <c r="H30" s="59">
        <v>1759</v>
      </c>
      <c r="I30" s="59">
        <v>2645</v>
      </c>
    </row>
    <row r="31" spans="1:9" ht="10.5" customHeight="1" x14ac:dyDescent="0.15">
      <c r="A31" s="66" t="s">
        <v>353</v>
      </c>
      <c r="B31" s="50">
        <f t="shared" si="1"/>
        <v>3891</v>
      </c>
      <c r="C31" s="59">
        <v>1790</v>
      </c>
      <c r="D31" s="59">
        <v>2101</v>
      </c>
      <c r="E31" s="483" t="s">
        <v>411</v>
      </c>
      <c r="F31" s="484"/>
      <c r="G31" s="50">
        <f t="shared" si="0"/>
        <v>4133</v>
      </c>
      <c r="H31" s="59">
        <v>1591</v>
      </c>
      <c r="I31" s="59">
        <v>2542</v>
      </c>
    </row>
    <row r="32" spans="1:9" ht="10.5" customHeight="1" x14ac:dyDescent="0.15">
      <c r="A32" s="66" t="s">
        <v>354</v>
      </c>
      <c r="B32" s="50">
        <f t="shared" si="1"/>
        <v>3884</v>
      </c>
      <c r="C32" s="59">
        <v>1946</v>
      </c>
      <c r="D32" s="59">
        <v>1938</v>
      </c>
      <c r="E32" s="483" t="s">
        <v>412</v>
      </c>
      <c r="F32" s="484"/>
      <c r="G32" s="50">
        <f t="shared" si="0"/>
        <v>4189</v>
      </c>
      <c r="H32" s="59">
        <v>1631</v>
      </c>
      <c r="I32" s="59">
        <v>2558</v>
      </c>
    </row>
    <row r="33" spans="1:9" ht="10.5" customHeight="1" x14ac:dyDescent="0.15">
      <c r="A33" s="66" t="s">
        <v>355</v>
      </c>
      <c r="B33" s="50">
        <f t="shared" si="1"/>
        <v>3945</v>
      </c>
      <c r="C33" s="59">
        <v>1976</v>
      </c>
      <c r="D33" s="59">
        <v>1969</v>
      </c>
      <c r="E33" s="483" t="s">
        <v>413</v>
      </c>
      <c r="F33" s="484"/>
      <c r="G33" s="50">
        <f t="shared" si="0"/>
        <v>3708</v>
      </c>
      <c r="H33" s="59">
        <v>1380</v>
      </c>
      <c r="I33" s="59">
        <v>2328</v>
      </c>
    </row>
    <row r="34" spans="1:9" ht="10.5" customHeight="1" x14ac:dyDescent="0.15">
      <c r="A34" s="67" t="s">
        <v>356</v>
      </c>
      <c r="B34" s="73">
        <f t="shared" si="1"/>
        <v>3790</v>
      </c>
      <c r="C34" s="75">
        <v>1919</v>
      </c>
      <c r="D34" s="75">
        <v>1871</v>
      </c>
      <c r="E34" s="485" t="s">
        <v>414</v>
      </c>
      <c r="F34" s="486"/>
      <c r="G34" s="73">
        <f t="shared" si="0"/>
        <v>3599</v>
      </c>
      <c r="H34" s="75">
        <v>1251</v>
      </c>
      <c r="I34" s="75">
        <v>2348</v>
      </c>
    </row>
    <row r="35" spans="1:9" ht="10.5" customHeight="1" x14ac:dyDescent="0.15">
      <c r="A35" s="66" t="s">
        <v>357</v>
      </c>
      <c r="B35" s="50">
        <f t="shared" si="1"/>
        <v>3894</v>
      </c>
      <c r="C35" s="59">
        <v>1966</v>
      </c>
      <c r="D35" s="59">
        <v>1928</v>
      </c>
      <c r="E35" s="492" t="s">
        <v>245</v>
      </c>
      <c r="F35" s="455"/>
      <c r="G35" s="50">
        <f t="shared" si="0"/>
        <v>22719</v>
      </c>
      <c r="H35" s="59">
        <v>6280</v>
      </c>
      <c r="I35" s="59">
        <v>16439</v>
      </c>
    </row>
    <row r="36" spans="1:9" ht="10.5" customHeight="1" x14ac:dyDescent="0.15">
      <c r="A36" s="66" t="s">
        <v>358</v>
      </c>
      <c r="B36" s="50">
        <f t="shared" si="1"/>
        <v>3864</v>
      </c>
      <c r="C36" s="59">
        <v>1998</v>
      </c>
      <c r="D36" s="59">
        <v>1866</v>
      </c>
      <c r="E36" s="492" t="s">
        <v>259</v>
      </c>
      <c r="F36" s="455"/>
      <c r="G36" s="55" t="s">
        <v>683</v>
      </c>
      <c r="H36" s="55" t="s">
        <v>434</v>
      </c>
      <c r="I36" s="55" t="s">
        <v>434</v>
      </c>
    </row>
    <row r="37" spans="1:9" ht="10.5" customHeight="1" x14ac:dyDescent="0.15">
      <c r="A37" s="66" t="s">
        <v>359</v>
      </c>
      <c r="B37" s="50">
        <f t="shared" si="1"/>
        <v>3854</v>
      </c>
      <c r="C37" s="59">
        <v>1940</v>
      </c>
      <c r="D37" s="59">
        <v>1914</v>
      </c>
      <c r="E37" s="493"/>
      <c r="F37" s="489"/>
      <c r="G37" s="61"/>
      <c r="H37" s="74"/>
      <c r="I37" s="74"/>
    </row>
    <row r="38" spans="1:9" ht="10.5" customHeight="1" x14ac:dyDescent="0.15">
      <c r="A38" s="66" t="s">
        <v>360</v>
      </c>
      <c r="B38" s="50">
        <f t="shared" si="1"/>
        <v>3850</v>
      </c>
      <c r="C38" s="59">
        <v>1959</v>
      </c>
      <c r="D38" s="59">
        <v>1891</v>
      </c>
      <c r="E38" s="94"/>
      <c r="F38" s="14"/>
    </row>
    <row r="39" spans="1:9" ht="10.5" customHeight="1" x14ac:dyDescent="0.15">
      <c r="A39" s="67" t="s">
        <v>361</v>
      </c>
      <c r="B39" s="73">
        <f t="shared" si="1"/>
        <v>4021</v>
      </c>
      <c r="C39" s="75">
        <v>2007</v>
      </c>
      <c r="D39" s="75">
        <v>2014</v>
      </c>
      <c r="E39" s="94" t="s">
        <v>260</v>
      </c>
      <c r="F39" s="93"/>
      <c r="G39" s="61"/>
      <c r="H39" s="74"/>
      <c r="I39" s="74"/>
    </row>
    <row r="40" spans="1:9" ht="10.5" customHeight="1" x14ac:dyDescent="0.15">
      <c r="A40" s="66" t="s">
        <v>362</v>
      </c>
      <c r="B40" s="50">
        <f t="shared" si="1"/>
        <v>4178</v>
      </c>
      <c r="C40" s="59">
        <v>2050</v>
      </c>
      <c r="D40" s="59">
        <v>2128</v>
      </c>
      <c r="E40" s="27" t="s">
        <v>12</v>
      </c>
      <c r="F40" s="14"/>
      <c r="G40" s="65">
        <f>SUM(B10:B14)</f>
        <v>15987</v>
      </c>
      <c r="H40" s="65">
        <f>SUM(C10:C14)</f>
        <v>8238</v>
      </c>
      <c r="I40" s="65">
        <f>SUM(D10:D14)</f>
        <v>7749</v>
      </c>
    </row>
    <row r="41" spans="1:9" ht="10.5" customHeight="1" x14ac:dyDescent="0.15">
      <c r="A41" s="66" t="s">
        <v>363</v>
      </c>
      <c r="B41" s="50">
        <f t="shared" si="1"/>
        <v>4338</v>
      </c>
      <c r="C41" s="59">
        <v>2130</v>
      </c>
      <c r="D41" s="59">
        <v>2208</v>
      </c>
      <c r="E41" s="27" t="s">
        <v>13</v>
      </c>
      <c r="F41" s="14"/>
      <c r="G41" s="65">
        <f>SUM(B15:B19)</f>
        <v>16950</v>
      </c>
      <c r="H41" s="65">
        <f>SUM(C15:C19)</f>
        <v>8636</v>
      </c>
      <c r="I41" s="65">
        <f>SUM(D15:D19)</f>
        <v>8314</v>
      </c>
    </row>
    <row r="42" spans="1:9" ht="10.5" customHeight="1" x14ac:dyDescent="0.15">
      <c r="A42" s="66" t="s">
        <v>364</v>
      </c>
      <c r="B42" s="50">
        <f t="shared" si="1"/>
        <v>4351</v>
      </c>
      <c r="C42" s="59">
        <v>2111</v>
      </c>
      <c r="D42" s="59">
        <v>2240</v>
      </c>
      <c r="E42" s="27" t="s">
        <v>261</v>
      </c>
      <c r="F42" s="5"/>
      <c r="G42" s="65">
        <f>SUM(B20:B24)</f>
        <v>17624</v>
      </c>
      <c r="H42" s="65">
        <f>SUM(C20:C24)</f>
        <v>8906</v>
      </c>
      <c r="I42" s="65">
        <f>SUM(D20:D24)</f>
        <v>8718</v>
      </c>
    </row>
    <row r="43" spans="1:9" ht="10.5" customHeight="1" x14ac:dyDescent="0.15">
      <c r="A43" s="66" t="s">
        <v>365</v>
      </c>
      <c r="B43" s="50">
        <f t="shared" si="1"/>
        <v>4462</v>
      </c>
      <c r="C43" s="59">
        <v>2200</v>
      </c>
      <c r="D43" s="59">
        <v>2262</v>
      </c>
      <c r="E43" s="27" t="s">
        <v>262</v>
      </c>
      <c r="F43" s="5"/>
      <c r="G43" s="65">
        <f>SUM(B25:B29)</f>
        <v>19392</v>
      </c>
      <c r="H43" s="65">
        <f>SUM(C25:C29)</f>
        <v>9828</v>
      </c>
      <c r="I43" s="65">
        <f>SUM(D25:D29)</f>
        <v>9564</v>
      </c>
    </row>
    <row r="44" spans="1:9" ht="10.5" customHeight="1" x14ac:dyDescent="0.15">
      <c r="A44" s="67" t="s">
        <v>366</v>
      </c>
      <c r="B44" s="73">
        <f t="shared" si="1"/>
        <v>4488</v>
      </c>
      <c r="C44" s="75">
        <v>2184</v>
      </c>
      <c r="D44" s="75">
        <v>2304</v>
      </c>
      <c r="E44" s="27" t="s">
        <v>263</v>
      </c>
      <c r="F44" s="5"/>
      <c r="G44" s="65">
        <f>SUM(B30:B34)</f>
        <v>19301</v>
      </c>
      <c r="H44" s="65">
        <f>SUM(C30:C34)</f>
        <v>9474</v>
      </c>
      <c r="I44" s="65">
        <f>SUM(D30:D34)</f>
        <v>9827</v>
      </c>
    </row>
    <row r="45" spans="1:9" ht="10.5" customHeight="1" x14ac:dyDescent="0.15">
      <c r="A45" s="66" t="s">
        <v>367</v>
      </c>
      <c r="B45" s="50">
        <f t="shared" si="1"/>
        <v>4559</v>
      </c>
      <c r="C45" s="59">
        <v>2274</v>
      </c>
      <c r="D45" s="59">
        <v>2285</v>
      </c>
      <c r="E45" s="27" t="s">
        <v>264</v>
      </c>
      <c r="F45" s="5"/>
      <c r="G45" s="65">
        <f>SUM(B35:B39)</f>
        <v>19483</v>
      </c>
      <c r="H45" s="65">
        <f>SUM(C35:C39)</f>
        <v>9870</v>
      </c>
      <c r="I45" s="65">
        <f>SUM(D35:D39)</f>
        <v>9613</v>
      </c>
    </row>
    <row r="46" spans="1:9" ht="10.5" customHeight="1" x14ac:dyDescent="0.15">
      <c r="A46" s="66" t="s">
        <v>368</v>
      </c>
      <c r="B46" s="50">
        <f t="shared" si="1"/>
        <v>4482</v>
      </c>
      <c r="C46" s="59">
        <v>2188</v>
      </c>
      <c r="D46" s="59">
        <v>2294</v>
      </c>
      <c r="E46" s="27" t="s">
        <v>265</v>
      </c>
      <c r="F46" s="5"/>
      <c r="G46" s="65">
        <f>SUM(B40:B44)</f>
        <v>21817</v>
      </c>
      <c r="H46" s="65">
        <f>SUM(C40:C44)</f>
        <v>10675</v>
      </c>
      <c r="I46" s="65">
        <f>SUM(D40:D44)</f>
        <v>11142</v>
      </c>
    </row>
    <row r="47" spans="1:9" ht="10.5" customHeight="1" x14ac:dyDescent="0.15">
      <c r="A47" s="66" t="s">
        <v>369</v>
      </c>
      <c r="B47" s="50">
        <f t="shared" si="1"/>
        <v>4514</v>
      </c>
      <c r="C47" s="59">
        <v>2194</v>
      </c>
      <c r="D47" s="59">
        <v>2320</v>
      </c>
      <c r="E47" s="27" t="s">
        <v>266</v>
      </c>
      <c r="F47" s="5"/>
      <c r="G47" s="65">
        <f>SUM(B45:B49)</f>
        <v>23260</v>
      </c>
      <c r="H47" s="65">
        <f>SUM(C45:C49)</f>
        <v>11339</v>
      </c>
      <c r="I47" s="65">
        <f>SUM(D45:D49)</f>
        <v>11921</v>
      </c>
    </row>
    <row r="48" spans="1:9" ht="10.5" customHeight="1" x14ac:dyDescent="0.15">
      <c r="A48" s="66" t="s">
        <v>370</v>
      </c>
      <c r="B48" s="50">
        <f t="shared" si="1"/>
        <v>4815</v>
      </c>
      <c r="C48" s="59">
        <v>2301</v>
      </c>
      <c r="D48" s="59">
        <v>2514</v>
      </c>
      <c r="E48" s="27" t="s">
        <v>267</v>
      </c>
      <c r="F48" s="5"/>
      <c r="G48" s="65">
        <f>SUM(B50:B54)</f>
        <v>27652</v>
      </c>
      <c r="H48" s="65">
        <f>SUM(C50:C54)</f>
        <v>13283</v>
      </c>
      <c r="I48" s="65">
        <f>SUM(D50:D54)</f>
        <v>14369</v>
      </c>
    </row>
    <row r="49" spans="1:9" ht="10.5" customHeight="1" x14ac:dyDescent="0.15">
      <c r="A49" s="67" t="s">
        <v>371</v>
      </c>
      <c r="B49" s="73">
        <f t="shared" si="1"/>
        <v>4890</v>
      </c>
      <c r="C49" s="75">
        <v>2382</v>
      </c>
      <c r="D49" s="75">
        <v>2508</v>
      </c>
      <c r="E49" s="27" t="s">
        <v>268</v>
      </c>
      <c r="F49" s="5"/>
      <c r="G49" s="65">
        <f>SUM(B55:B59)</f>
        <v>28461</v>
      </c>
      <c r="H49" s="65">
        <f>SUM(C55:C59)</f>
        <v>13613</v>
      </c>
      <c r="I49" s="65">
        <f>SUM(D55:D59)</f>
        <v>14848</v>
      </c>
    </row>
    <row r="50" spans="1:9" ht="10.5" customHeight="1" x14ac:dyDescent="0.15">
      <c r="A50" s="66" t="s">
        <v>372</v>
      </c>
      <c r="B50" s="50">
        <f t="shared" si="1"/>
        <v>4938</v>
      </c>
      <c r="C50" s="59">
        <v>2385</v>
      </c>
      <c r="D50" s="59">
        <v>2553</v>
      </c>
      <c r="E50" s="27" t="s">
        <v>269</v>
      </c>
      <c r="F50" s="5"/>
      <c r="G50" s="65">
        <f>SUM(B60:B64)</f>
        <v>26829</v>
      </c>
      <c r="H50" s="65">
        <f>SUM(C60:C64)</f>
        <v>12602</v>
      </c>
      <c r="I50" s="65">
        <f>SUM(D60:D64)</f>
        <v>14227</v>
      </c>
    </row>
    <row r="51" spans="1:9" ht="10.5" customHeight="1" x14ac:dyDescent="0.15">
      <c r="A51" s="66" t="s">
        <v>373</v>
      </c>
      <c r="B51" s="50">
        <f t="shared" si="1"/>
        <v>5203</v>
      </c>
      <c r="C51" s="59">
        <v>2531</v>
      </c>
      <c r="D51" s="59">
        <v>2672</v>
      </c>
      <c r="E51" s="27" t="s">
        <v>270</v>
      </c>
      <c r="F51" s="5"/>
      <c r="G51" s="65">
        <f>SUM(B65:B69)</f>
        <v>28705</v>
      </c>
      <c r="H51" s="65">
        <f>SUM(C65:C69)</f>
        <v>13519</v>
      </c>
      <c r="I51" s="65">
        <f>SUM(D65:D69)</f>
        <v>15186</v>
      </c>
    </row>
    <row r="52" spans="1:9" ht="10.5" customHeight="1" x14ac:dyDescent="0.15">
      <c r="A52" s="66" t="s">
        <v>374</v>
      </c>
      <c r="B52" s="50">
        <f t="shared" si="1"/>
        <v>5608</v>
      </c>
      <c r="C52" s="59">
        <v>2718</v>
      </c>
      <c r="D52" s="59">
        <v>2890</v>
      </c>
      <c r="E52" s="27" t="s">
        <v>271</v>
      </c>
      <c r="F52" s="5"/>
      <c r="G52" s="65">
        <f>SUM(G10:G14)</f>
        <v>30548</v>
      </c>
      <c r="H52" s="65">
        <f>SUM(H10:H14)</f>
        <v>14529</v>
      </c>
      <c r="I52" s="65">
        <f>SUM(I10:I14)</f>
        <v>16019</v>
      </c>
    </row>
    <row r="53" spans="1:9" ht="10.5" customHeight="1" x14ac:dyDescent="0.15">
      <c r="A53" s="66" t="s">
        <v>375</v>
      </c>
      <c r="B53" s="50">
        <f t="shared" si="1"/>
        <v>5853</v>
      </c>
      <c r="C53" s="59">
        <v>2821</v>
      </c>
      <c r="D53" s="59">
        <v>3032</v>
      </c>
      <c r="E53" s="27" t="s">
        <v>272</v>
      </c>
      <c r="F53" s="5"/>
      <c r="G53" s="65">
        <f>SUM(G15:G19)</f>
        <v>38273</v>
      </c>
      <c r="H53" s="65">
        <f>SUM(H15:H19)</f>
        <v>18169</v>
      </c>
      <c r="I53" s="65">
        <f>SUM(I15:I19)</f>
        <v>20104</v>
      </c>
    </row>
    <row r="54" spans="1:9" ht="10.5" customHeight="1" x14ac:dyDescent="0.15">
      <c r="A54" s="67" t="s">
        <v>376</v>
      </c>
      <c r="B54" s="73">
        <f t="shared" si="1"/>
        <v>6050</v>
      </c>
      <c r="C54" s="75">
        <v>2828</v>
      </c>
      <c r="D54" s="75">
        <v>3222</v>
      </c>
      <c r="E54" s="27" t="s">
        <v>273</v>
      </c>
      <c r="F54" s="5"/>
      <c r="G54" s="65">
        <f>SUM(G20:G24)</f>
        <v>26063</v>
      </c>
      <c r="H54" s="65">
        <f>SUM(H20:H24)</f>
        <v>11798</v>
      </c>
      <c r="I54" s="65">
        <f>SUM(I20:I24)</f>
        <v>14265</v>
      </c>
    </row>
    <row r="55" spans="1:9" ht="10.5" customHeight="1" x14ac:dyDescent="0.15">
      <c r="A55" s="66" t="s">
        <v>377</v>
      </c>
      <c r="B55" s="50">
        <f t="shared" si="1"/>
        <v>5951</v>
      </c>
      <c r="C55" s="59">
        <v>2904</v>
      </c>
      <c r="D55" s="59">
        <v>3047</v>
      </c>
      <c r="E55" s="27" t="s">
        <v>274</v>
      </c>
      <c r="F55" s="5"/>
      <c r="G55" s="65">
        <f>SUM(G25:G29)</f>
        <v>23534</v>
      </c>
      <c r="H55" s="65">
        <f>SUM(H25:H29)</f>
        <v>9579</v>
      </c>
      <c r="I55" s="65">
        <f>SUM(I25:I29)</f>
        <v>13955</v>
      </c>
    </row>
    <row r="56" spans="1:9" ht="10.5" customHeight="1" x14ac:dyDescent="0.15">
      <c r="A56" s="66" t="s">
        <v>378</v>
      </c>
      <c r="B56" s="50">
        <f t="shared" si="1"/>
        <v>5880</v>
      </c>
      <c r="C56" s="59">
        <v>2837</v>
      </c>
      <c r="D56" s="59">
        <v>3043</v>
      </c>
      <c r="E56" s="27" t="s">
        <v>275</v>
      </c>
      <c r="F56" s="5"/>
      <c r="G56" s="65">
        <f>SUM(G30:G34)</f>
        <v>20033</v>
      </c>
      <c r="H56" s="65">
        <f>SUM(H30:H34)</f>
        <v>7612</v>
      </c>
      <c r="I56" s="65">
        <f>SUM(I30:I34)</f>
        <v>12421</v>
      </c>
    </row>
    <row r="57" spans="1:9" ht="10.5" customHeight="1" x14ac:dyDescent="0.15">
      <c r="A57" s="66" t="s">
        <v>379</v>
      </c>
      <c r="B57" s="50">
        <f t="shared" si="1"/>
        <v>5548</v>
      </c>
      <c r="C57" s="59">
        <v>2609</v>
      </c>
      <c r="D57" s="59">
        <v>2939</v>
      </c>
      <c r="E57" s="27" t="s">
        <v>245</v>
      </c>
      <c r="F57" s="5"/>
      <c r="G57" s="65">
        <f>SUM(G35)</f>
        <v>22719</v>
      </c>
      <c r="H57" s="65">
        <f>H35</f>
        <v>6280</v>
      </c>
      <c r="I57" s="65">
        <f>I35</f>
        <v>16439</v>
      </c>
    </row>
    <row r="58" spans="1:9" ht="10.5" customHeight="1" x14ac:dyDescent="0.15">
      <c r="A58" s="66" t="s">
        <v>380</v>
      </c>
      <c r="B58" s="50">
        <f t="shared" si="1"/>
        <v>5589</v>
      </c>
      <c r="C58" s="59">
        <v>2687</v>
      </c>
      <c r="D58" s="59">
        <v>2902</v>
      </c>
      <c r="E58" s="94" t="s">
        <v>260</v>
      </c>
      <c r="F58" s="93"/>
      <c r="G58" s="61"/>
      <c r="H58" s="61"/>
      <c r="I58" s="61"/>
    </row>
    <row r="59" spans="1:9" ht="10.5" customHeight="1" x14ac:dyDescent="0.15">
      <c r="A59" s="67" t="s">
        <v>382</v>
      </c>
      <c r="B59" s="73">
        <f t="shared" si="1"/>
        <v>5493</v>
      </c>
      <c r="C59" s="75">
        <v>2576</v>
      </c>
      <c r="D59" s="75">
        <v>2917</v>
      </c>
      <c r="E59" s="27" t="s">
        <v>255</v>
      </c>
      <c r="F59" s="5"/>
      <c r="G59" s="65">
        <f>SUM(G40:G42)</f>
        <v>50561</v>
      </c>
      <c r="H59" s="65">
        <f>SUM(H40:H42)</f>
        <v>25780</v>
      </c>
      <c r="I59" s="65">
        <f>SUM(I40:I42)</f>
        <v>24781</v>
      </c>
    </row>
    <row r="60" spans="1:9" ht="10.5" customHeight="1" x14ac:dyDescent="0.15">
      <c r="A60" s="66" t="s">
        <v>383</v>
      </c>
      <c r="B60" s="50">
        <f t="shared" si="1"/>
        <v>5718</v>
      </c>
      <c r="C60" s="59">
        <v>2670</v>
      </c>
      <c r="D60" s="59">
        <v>3048</v>
      </c>
      <c r="E60" s="27" t="s">
        <v>276</v>
      </c>
      <c r="F60" s="5"/>
      <c r="G60" s="65">
        <f>SUM(G43:G52)</f>
        <v>245448</v>
      </c>
      <c r="H60" s="65">
        <f>SUM(H43:H52)</f>
        <v>118732</v>
      </c>
      <c r="I60" s="65">
        <f>SUM(I43:I52)</f>
        <v>126716</v>
      </c>
    </row>
    <row r="61" spans="1:9" ht="10.5" customHeight="1" x14ac:dyDescent="0.15">
      <c r="A61" s="66" t="s">
        <v>384</v>
      </c>
      <c r="B61" s="50">
        <f t="shared" si="1"/>
        <v>4399</v>
      </c>
      <c r="C61" s="59">
        <v>2038</v>
      </c>
      <c r="D61" s="59">
        <v>2361</v>
      </c>
      <c r="E61" s="27" t="s">
        <v>433</v>
      </c>
      <c r="F61" s="5"/>
      <c r="G61" s="65">
        <f>SUM(G53:G57)</f>
        <v>130622</v>
      </c>
      <c r="H61" s="65">
        <f>SUM(H53:H57)</f>
        <v>53438</v>
      </c>
      <c r="I61" s="65">
        <f>SUM(I53:I57)</f>
        <v>77184</v>
      </c>
    </row>
    <row r="62" spans="1:9" ht="10.5" customHeight="1" x14ac:dyDescent="0.15">
      <c r="A62" s="66" t="s">
        <v>385</v>
      </c>
      <c r="B62" s="50">
        <f t="shared" si="1"/>
        <v>5704</v>
      </c>
      <c r="C62" s="59">
        <v>2663</v>
      </c>
      <c r="D62" s="59">
        <v>3041</v>
      </c>
      <c r="E62" s="27" t="s">
        <v>277</v>
      </c>
      <c r="F62" s="14"/>
      <c r="G62" s="61"/>
      <c r="H62" s="61"/>
      <c r="I62" s="61"/>
    </row>
    <row r="63" spans="1:9" ht="10.5" customHeight="1" x14ac:dyDescent="0.15">
      <c r="A63" s="66" t="s">
        <v>386</v>
      </c>
      <c r="B63" s="50">
        <f t="shared" si="1"/>
        <v>5479</v>
      </c>
      <c r="C63" s="59">
        <v>2581</v>
      </c>
      <c r="D63" s="59">
        <v>2898</v>
      </c>
      <c r="E63" s="27" t="s">
        <v>255</v>
      </c>
      <c r="F63" s="5"/>
      <c r="G63" s="70">
        <f>G59/B8*100</f>
        <v>11.851225063345138</v>
      </c>
      <c r="H63" s="70">
        <f>H59/C8*100</f>
        <v>13.023490780500127</v>
      </c>
      <c r="I63" s="70">
        <f>I59/D8*100</f>
        <v>10.836492756284956</v>
      </c>
    </row>
    <row r="64" spans="1:9" ht="10.5" customHeight="1" x14ac:dyDescent="0.15">
      <c r="A64" s="67" t="s">
        <v>387</v>
      </c>
      <c r="B64" s="73">
        <f t="shared" si="1"/>
        <v>5529</v>
      </c>
      <c r="C64" s="75">
        <v>2650</v>
      </c>
      <c r="D64" s="75">
        <v>2879</v>
      </c>
      <c r="E64" s="27" t="s">
        <v>276</v>
      </c>
      <c r="F64" s="5"/>
      <c r="G64" s="70">
        <f>G60/B8*100</f>
        <v>57.531684289233553</v>
      </c>
      <c r="H64" s="70">
        <f>H60/C8*100</f>
        <v>59.980803233139682</v>
      </c>
      <c r="I64" s="70">
        <f>I60/D8*100</f>
        <v>55.41168702253357</v>
      </c>
    </row>
    <row r="65" spans="1:9" ht="10.5" customHeight="1" x14ac:dyDescent="0.15">
      <c r="A65" s="66" t="s">
        <v>243</v>
      </c>
      <c r="B65" s="50">
        <f t="shared" si="1"/>
        <v>5465</v>
      </c>
      <c r="C65" s="59">
        <v>2594</v>
      </c>
      <c r="D65" s="59">
        <v>2871</v>
      </c>
      <c r="E65" s="27" t="s">
        <v>433</v>
      </c>
      <c r="F65" s="5"/>
      <c r="G65" s="70">
        <f>G61/B8*100</f>
        <v>30.617090647421307</v>
      </c>
      <c r="H65" s="70">
        <f>H61/C8*100</f>
        <v>26.995705986360193</v>
      </c>
      <c r="I65" s="70">
        <f>I61/D8*100</f>
        <v>33.751820221181475</v>
      </c>
    </row>
    <row r="66" spans="1:9" ht="10.5" customHeight="1" x14ac:dyDescent="0.15">
      <c r="A66" s="66" t="s">
        <v>244</v>
      </c>
      <c r="B66" s="50">
        <f t="shared" si="1"/>
        <v>5562</v>
      </c>
      <c r="C66" s="59">
        <v>2605</v>
      </c>
      <c r="D66" s="59">
        <v>2957</v>
      </c>
      <c r="E66" s="470" t="s">
        <v>416</v>
      </c>
      <c r="F66" s="471"/>
      <c r="G66" s="70">
        <f>G59/G60*100</f>
        <v>20.599475245265801</v>
      </c>
      <c r="H66" s="70">
        <f>H59/H60*100</f>
        <v>21.712764882255836</v>
      </c>
      <c r="I66" s="70">
        <f>I59/I60*100</f>
        <v>19.556330692256697</v>
      </c>
    </row>
    <row r="67" spans="1:9" ht="10.5" customHeight="1" x14ac:dyDescent="0.15">
      <c r="A67" s="66" t="s">
        <v>388</v>
      </c>
      <c r="B67" s="50">
        <f t="shared" si="1"/>
        <v>5762</v>
      </c>
      <c r="C67" s="59">
        <v>2718</v>
      </c>
      <c r="D67" s="59">
        <v>3044</v>
      </c>
      <c r="E67" s="470" t="s">
        <v>417</v>
      </c>
      <c r="F67" s="471"/>
      <c r="G67" s="70">
        <f>G61/G60*100</f>
        <v>53.217789511424009</v>
      </c>
      <c r="H67" s="70">
        <f>H61/H60*100</f>
        <v>45.007243203180266</v>
      </c>
      <c r="I67" s="70">
        <f>I61/I60*100</f>
        <v>60.911013605227438</v>
      </c>
    </row>
    <row r="68" spans="1:9" ht="10.5" customHeight="1" x14ac:dyDescent="0.15">
      <c r="A68" s="66" t="s">
        <v>389</v>
      </c>
      <c r="B68" s="50">
        <f t="shared" si="1"/>
        <v>5885</v>
      </c>
      <c r="C68" s="59">
        <v>2814</v>
      </c>
      <c r="D68" s="59">
        <v>3071</v>
      </c>
      <c r="E68" s="470" t="s">
        <v>418</v>
      </c>
      <c r="F68" s="471"/>
      <c r="G68" s="70">
        <f>SUM(G59,G61)/G60*100</f>
        <v>73.817264756689809</v>
      </c>
      <c r="H68" s="70">
        <f>SUM(H59,H61)/H60*100</f>
        <v>66.720008085436106</v>
      </c>
      <c r="I68" s="70">
        <f>SUM(I59,I61)/I60*100</f>
        <v>80.467344297484132</v>
      </c>
    </row>
    <row r="69" spans="1:9" ht="10.5" customHeight="1" x14ac:dyDescent="0.15">
      <c r="A69" s="68" t="s">
        <v>390</v>
      </c>
      <c r="B69" s="69">
        <f t="shared" si="1"/>
        <v>6031</v>
      </c>
      <c r="C69" s="47">
        <v>2788</v>
      </c>
      <c r="D69" s="76">
        <v>3243</v>
      </c>
      <c r="E69" s="470" t="s">
        <v>419</v>
      </c>
      <c r="F69" s="471"/>
      <c r="G69" s="71">
        <f>G61/G59*100</f>
        <v>258.34536500464782</v>
      </c>
      <c r="H69" s="72">
        <f>H61/H59*100</f>
        <v>207.28471683475561</v>
      </c>
      <c r="I69" s="72">
        <f>I61/I59*100</f>
        <v>311.46442839272027</v>
      </c>
    </row>
    <row r="70" spans="1:9" ht="2.25" customHeight="1" thickBot="1" x14ac:dyDescent="0.2">
      <c r="A70" s="30"/>
      <c r="B70" s="31"/>
      <c r="C70" s="16"/>
      <c r="D70" s="44"/>
      <c r="E70" s="4"/>
      <c r="F70" s="28"/>
      <c r="G70" s="45"/>
      <c r="H70" s="43"/>
      <c r="I70" s="43"/>
    </row>
    <row r="71" spans="1:9" ht="12.75" customHeight="1" x14ac:dyDescent="0.15">
      <c r="A71" s="418" t="s">
        <v>1156</v>
      </c>
      <c r="B71" s="418"/>
      <c r="C71" s="418"/>
      <c r="D71" s="418"/>
      <c r="E71" s="418"/>
      <c r="F71" s="418"/>
      <c r="G71" s="418"/>
      <c r="H71" s="418"/>
      <c r="I71" s="418"/>
    </row>
    <row r="72" spans="1:9" ht="10.5" customHeight="1" x14ac:dyDescent="0.15">
      <c r="A72" s="419" t="s">
        <v>1157</v>
      </c>
      <c r="B72" s="419"/>
      <c r="C72" s="419"/>
      <c r="D72" s="419"/>
      <c r="E72" s="419"/>
      <c r="F72" s="419"/>
      <c r="G72" s="419"/>
      <c r="H72" s="419"/>
      <c r="I72" s="419"/>
    </row>
    <row r="73" spans="1:9" ht="10.5" customHeight="1" x14ac:dyDescent="0.15">
      <c r="A73" s="419" t="s">
        <v>1158</v>
      </c>
      <c r="B73" s="419"/>
      <c r="C73" s="419"/>
      <c r="D73" s="419"/>
      <c r="E73" s="419"/>
      <c r="F73" s="419"/>
      <c r="G73" s="419"/>
      <c r="H73" s="419"/>
      <c r="I73" s="419"/>
    </row>
    <row r="74" spans="1:9" ht="10.5" customHeight="1" x14ac:dyDescent="0.15">
      <c r="A74" s="419" t="s">
        <v>1159</v>
      </c>
      <c r="B74" s="419"/>
      <c r="C74" s="419"/>
      <c r="D74" s="419"/>
      <c r="E74" s="419"/>
      <c r="F74" s="419"/>
      <c r="G74" s="419"/>
      <c r="H74" s="419"/>
      <c r="I74" s="419"/>
    </row>
  </sheetData>
  <mergeCells count="40">
    <mergeCell ref="E69:F69"/>
    <mergeCell ref="E66:F66"/>
    <mergeCell ref="E67:F67"/>
    <mergeCell ref="E68:F68"/>
    <mergeCell ref="E36:F36"/>
    <mergeCell ref="E37:F37"/>
    <mergeCell ref="E31:F31"/>
    <mergeCell ref="E32:F32"/>
    <mergeCell ref="E33:F33"/>
    <mergeCell ref="E34:F34"/>
    <mergeCell ref="E35:F35"/>
    <mergeCell ref="E27:F27"/>
    <mergeCell ref="E28:F28"/>
    <mergeCell ref="E29:F29"/>
    <mergeCell ref="E30:F30"/>
    <mergeCell ref="E14:F14"/>
    <mergeCell ref="E24:F24"/>
    <mergeCell ref="E25:F25"/>
    <mergeCell ref="E26:F26"/>
    <mergeCell ref="E23:F23"/>
    <mergeCell ref="A1:I1"/>
    <mergeCell ref="A5:A6"/>
    <mergeCell ref="B5:D5"/>
    <mergeCell ref="G5:I5"/>
    <mergeCell ref="E5:F6"/>
    <mergeCell ref="E7:F7"/>
    <mergeCell ref="E19:F19"/>
    <mergeCell ref="E20:F20"/>
    <mergeCell ref="E21:F21"/>
    <mergeCell ref="E22:F22"/>
    <mergeCell ref="E15:F15"/>
    <mergeCell ref="E16:F16"/>
    <mergeCell ref="E17:F17"/>
    <mergeCell ref="E18:F18"/>
    <mergeCell ref="E8:F8"/>
    <mergeCell ref="E9:F9"/>
    <mergeCell ref="E10:F10"/>
    <mergeCell ref="E11:F11"/>
    <mergeCell ref="E12:F12"/>
    <mergeCell ref="E13:F13"/>
  </mergeCells>
  <phoneticPr fontId="2"/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/>
  <ignoredErrors>
    <ignoredError sqref="A10:A13 E10:F34 A14:A69" numberStoredAsText="1"/>
    <ignoredError sqref="H40:H56 I40:I5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showGridLines="0" zoomScale="115" zoomScaleNormal="115" workbookViewId="0">
      <selection sqref="A1:S1"/>
    </sheetView>
  </sheetViews>
  <sheetFormatPr defaultRowHeight="13.5" x14ac:dyDescent="0.15"/>
  <cols>
    <col min="1" max="1" width="5.75" style="254" customWidth="1"/>
    <col min="2" max="2" width="0.875" style="254" customWidth="1"/>
    <col min="3" max="6" width="7.125" style="254" customWidth="1"/>
    <col min="7" max="7" width="7.125" style="62" customWidth="1"/>
    <col min="8" max="19" width="4.125" style="62" customWidth="1"/>
    <col min="20" max="16384" width="9" style="62"/>
  </cols>
  <sheetData>
    <row r="1" spans="1:19" ht="24" customHeight="1" x14ac:dyDescent="0.15">
      <c r="A1" s="524" t="s">
        <v>515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</row>
    <row r="2" spans="1:19" ht="7.5" customHeight="1" x14ac:dyDescent="0.15">
      <c r="A2" s="525"/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525"/>
      <c r="P2" s="525"/>
      <c r="Q2" s="525"/>
      <c r="R2" s="525"/>
      <c r="S2" s="525"/>
    </row>
    <row r="3" spans="1:19" ht="15" customHeight="1" x14ac:dyDescent="0.15">
      <c r="A3" s="525" t="s">
        <v>686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</row>
    <row r="4" spans="1:19" ht="15" customHeight="1" x14ac:dyDescent="0.15">
      <c r="A4" s="525" t="s">
        <v>620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525"/>
      <c r="O4" s="525"/>
      <c r="P4" s="525"/>
      <c r="Q4" s="525"/>
      <c r="R4" s="525"/>
      <c r="S4" s="525"/>
    </row>
    <row r="5" spans="1:19" ht="15" customHeight="1" x14ac:dyDescent="0.15">
      <c r="A5" s="525" t="s">
        <v>517</v>
      </c>
      <c r="B5" s="525"/>
      <c r="C5" s="525"/>
      <c r="D5" s="525"/>
      <c r="E5" s="525"/>
      <c r="F5" s="525"/>
      <c r="G5" s="525"/>
      <c r="H5" s="525"/>
      <c r="I5" s="525"/>
      <c r="J5" s="525"/>
      <c r="K5" s="525"/>
      <c r="L5" s="525"/>
      <c r="M5" s="525"/>
      <c r="N5" s="525"/>
      <c r="O5" s="525"/>
      <c r="P5" s="525"/>
      <c r="Q5" s="525"/>
      <c r="R5" s="525"/>
      <c r="S5" s="525"/>
    </row>
    <row r="6" spans="1:19" ht="14.25" thickBot="1" x14ac:dyDescent="0.2">
      <c r="A6" s="523"/>
      <c r="B6" s="523"/>
      <c r="C6" s="523"/>
      <c r="D6" s="62"/>
      <c r="E6" s="62"/>
      <c r="F6" s="62"/>
      <c r="Q6" s="523" t="s">
        <v>518</v>
      </c>
      <c r="R6" s="523"/>
      <c r="S6" s="523"/>
    </row>
    <row r="7" spans="1:19" ht="15" customHeight="1" x14ac:dyDescent="0.15">
      <c r="A7" s="514"/>
      <c r="B7" s="515"/>
      <c r="C7" s="518" t="s">
        <v>714</v>
      </c>
      <c r="D7" s="518" t="s">
        <v>707</v>
      </c>
      <c r="E7" s="520" t="s">
        <v>710</v>
      </c>
      <c r="F7" s="520" t="s">
        <v>715</v>
      </c>
      <c r="G7" s="520" t="s">
        <v>716</v>
      </c>
      <c r="H7" s="520"/>
      <c r="I7" s="520"/>
      <c r="J7" s="520"/>
      <c r="K7" s="520"/>
      <c r="L7" s="520"/>
      <c r="M7" s="520"/>
      <c r="N7" s="520"/>
      <c r="O7" s="520"/>
      <c r="P7" s="520"/>
      <c r="Q7" s="520"/>
      <c r="R7" s="520"/>
      <c r="S7" s="522"/>
    </row>
    <row r="8" spans="1:19" s="254" customFormat="1" ht="15" customHeight="1" x14ac:dyDescent="0.15">
      <c r="A8" s="516"/>
      <c r="B8" s="517"/>
      <c r="C8" s="519"/>
      <c r="D8" s="519"/>
      <c r="E8" s="521"/>
      <c r="F8" s="521"/>
      <c r="G8" s="255" t="s">
        <v>502</v>
      </c>
      <c r="H8" s="255" t="s">
        <v>621</v>
      </c>
      <c r="I8" s="255" t="s">
        <v>622</v>
      </c>
      <c r="J8" s="255" t="s">
        <v>623</v>
      </c>
      <c r="K8" s="255" t="s">
        <v>624</v>
      </c>
      <c r="L8" s="255" t="s">
        <v>625</v>
      </c>
      <c r="M8" s="255" t="s">
        <v>626</v>
      </c>
      <c r="N8" s="255" t="s">
        <v>627</v>
      </c>
      <c r="O8" s="255" t="s">
        <v>628</v>
      </c>
      <c r="P8" s="255" t="s">
        <v>629</v>
      </c>
      <c r="Q8" s="255" t="s">
        <v>630</v>
      </c>
      <c r="R8" s="255" t="s">
        <v>631</v>
      </c>
      <c r="S8" s="168" t="s">
        <v>632</v>
      </c>
    </row>
    <row r="9" spans="1:19" ht="6" customHeight="1" x14ac:dyDescent="0.15">
      <c r="A9" s="123"/>
      <c r="B9" s="124"/>
      <c r="C9" s="123"/>
      <c r="D9" s="123"/>
      <c r="E9" s="123"/>
      <c r="F9" s="123"/>
      <c r="G9" s="123"/>
      <c r="H9" s="123"/>
      <c r="I9" s="123"/>
      <c r="J9" s="127"/>
      <c r="K9" s="127"/>
      <c r="L9" s="127"/>
      <c r="M9" s="127"/>
      <c r="N9" s="127"/>
      <c r="O9" s="127"/>
      <c r="P9" s="127"/>
      <c r="Q9" s="127"/>
      <c r="R9" s="127"/>
      <c r="S9" s="127"/>
    </row>
    <row r="10" spans="1:19" ht="15" customHeight="1" x14ac:dyDescent="0.15">
      <c r="A10" s="125" t="s">
        <v>519</v>
      </c>
      <c r="B10" s="96"/>
      <c r="C10" s="63">
        <v>1988</v>
      </c>
      <c r="D10" s="63">
        <v>2126</v>
      </c>
      <c r="E10" s="63">
        <v>1995</v>
      </c>
      <c r="F10" s="63">
        <v>1922</v>
      </c>
      <c r="G10" s="63">
        <f>SUM(H10:S10)</f>
        <v>1970</v>
      </c>
      <c r="H10" s="97">
        <v>123</v>
      </c>
      <c r="I10" s="97">
        <v>144</v>
      </c>
      <c r="J10" s="97">
        <v>216</v>
      </c>
      <c r="K10" s="97">
        <v>182</v>
      </c>
      <c r="L10" s="97">
        <v>169</v>
      </c>
      <c r="M10" s="97">
        <v>144</v>
      </c>
      <c r="N10" s="97">
        <v>202</v>
      </c>
      <c r="O10" s="97">
        <v>151</v>
      </c>
      <c r="P10" s="97">
        <v>141</v>
      </c>
      <c r="Q10" s="97">
        <v>118</v>
      </c>
      <c r="R10" s="97">
        <v>181</v>
      </c>
      <c r="S10" s="97">
        <v>199</v>
      </c>
    </row>
    <row r="11" spans="1:19" ht="15" customHeight="1" x14ac:dyDescent="0.15">
      <c r="A11" s="125" t="s">
        <v>520</v>
      </c>
      <c r="B11" s="96"/>
      <c r="C11" s="63">
        <v>733</v>
      </c>
      <c r="D11" s="63">
        <v>707</v>
      </c>
      <c r="E11" s="63">
        <v>686</v>
      </c>
      <c r="F11" s="63">
        <v>722</v>
      </c>
      <c r="G11" s="63">
        <f>SUM(H11:S11)</f>
        <v>711</v>
      </c>
      <c r="H11" s="121">
        <v>51</v>
      </c>
      <c r="I11" s="121">
        <v>62</v>
      </c>
      <c r="J11" s="129">
        <v>96</v>
      </c>
      <c r="K11" s="129">
        <v>65</v>
      </c>
      <c r="L11" s="129">
        <v>60</v>
      </c>
      <c r="M11" s="129">
        <v>55</v>
      </c>
      <c r="N11" s="129">
        <v>45</v>
      </c>
      <c r="O11" s="129">
        <v>67</v>
      </c>
      <c r="P11" s="129">
        <v>49</v>
      </c>
      <c r="Q11" s="129">
        <v>58</v>
      </c>
      <c r="R11" s="129">
        <v>58</v>
      </c>
      <c r="S11" s="129">
        <v>45</v>
      </c>
    </row>
    <row r="12" spans="1:19" ht="6" customHeight="1" thickBot="1" x14ac:dyDescent="0.2">
      <c r="A12" s="126"/>
      <c r="B12" s="122"/>
      <c r="C12" s="256"/>
      <c r="D12" s="256"/>
      <c r="E12" s="256"/>
      <c r="F12" s="256"/>
      <c r="G12" s="256"/>
      <c r="H12" s="256"/>
      <c r="I12" s="256"/>
      <c r="J12" s="128"/>
      <c r="K12" s="128"/>
      <c r="L12" s="128"/>
      <c r="M12" s="128"/>
      <c r="N12" s="128"/>
      <c r="O12" s="128"/>
      <c r="P12" s="128"/>
      <c r="Q12" s="128"/>
      <c r="R12" s="128"/>
      <c r="S12" s="128"/>
    </row>
    <row r="13" spans="1:19" ht="14.25" customHeight="1" x14ac:dyDescent="0.15">
      <c r="A13" s="513" t="s">
        <v>1143</v>
      </c>
      <c r="B13" s="513"/>
      <c r="C13" s="513"/>
      <c r="D13" s="513"/>
      <c r="E13" s="513"/>
      <c r="F13" s="513"/>
      <c r="G13" s="513"/>
      <c r="H13" s="513"/>
      <c r="I13" s="513"/>
      <c r="J13" s="513"/>
      <c r="K13" s="513"/>
      <c r="L13" s="513"/>
      <c r="M13" s="513"/>
      <c r="N13" s="513"/>
      <c r="O13" s="513"/>
      <c r="P13" s="513"/>
      <c r="Q13" s="513"/>
      <c r="R13" s="513"/>
      <c r="S13" s="513"/>
    </row>
  </sheetData>
  <mergeCells count="14">
    <mergeCell ref="A6:C6"/>
    <mergeCell ref="Q6:S6"/>
    <mergeCell ref="A1:S1"/>
    <mergeCell ref="A2:S2"/>
    <mergeCell ref="A3:S3"/>
    <mergeCell ref="A4:S4"/>
    <mergeCell ref="A5:S5"/>
    <mergeCell ref="A13:S13"/>
    <mergeCell ref="A7:B8"/>
    <mergeCell ref="C7:C8"/>
    <mergeCell ref="D7:D8"/>
    <mergeCell ref="E7:E8"/>
    <mergeCell ref="F7:F8"/>
    <mergeCell ref="G7:S7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showGridLines="0" zoomScale="115" zoomScaleNormal="115" workbookViewId="0">
      <selection sqref="A1:S1"/>
    </sheetView>
  </sheetViews>
  <sheetFormatPr defaultRowHeight="13.5" x14ac:dyDescent="0.15"/>
  <cols>
    <col min="1" max="1" width="6.875" style="248" customWidth="1"/>
    <col min="2" max="12" width="5" style="248" customWidth="1"/>
    <col min="13" max="19" width="5" style="1" customWidth="1"/>
    <col min="20" max="16384" width="9" style="1"/>
  </cols>
  <sheetData>
    <row r="1" spans="1:19" ht="24" customHeight="1" x14ac:dyDescent="0.15">
      <c r="A1" s="453" t="s">
        <v>688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</row>
    <row r="3" spans="1:19" ht="14.25" customHeight="1" x14ac:dyDescent="0.15">
      <c r="A3" s="526" t="s">
        <v>1160</v>
      </c>
      <c r="B3" s="526"/>
      <c r="C3" s="526"/>
      <c r="D3" s="526"/>
      <c r="E3" s="526"/>
      <c r="F3" s="526"/>
      <c r="G3" s="526"/>
      <c r="H3" s="526"/>
      <c r="I3" s="526"/>
      <c r="J3" s="526"/>
    </row>
    <row r="4" spans="1:19" ht="14.25" thickBot="1" x14ac:dyDescent="0.2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47" t="s">
        <v>522</v>
      </c>
    </row>
    <row r="5" spans="1:19" ht="18" customHeight="1" x14ac:dyDescent="0.15">
      <c r="A5" s="454" t="s">
        <v>450</v>
      </c>
      <c r="B5" s="475" t="s">
        <v>307</v>
      </c>
      <c r="C5" s="475"/>
      <c r="D5" s="476"/>
      <c r="E5" s="454" t="s">
        <v>633</v>
      </c>
      <c r="F5" s="246" t="s">
        <v>634</v>
      </c>
      <c r="G5" s="527" t="s">
        <v>635</v>
      </c>
      <c r="H5" s="454" t="s">
        <v>636</v>
      </c>
      <c r="I5" s="527" t="s">
        <v>637</v>
      </c>
      <c r="J5" s="528" t="s">
        <v>638</v>
      </c>
      <c r="K5" s="454" t="s">
        <v>639</v>
      </c>
      <c r="L5" s="465" t="s">
        <v>640</v>
      </c>
      <c r="M5" s="465" t="s">
        <v>641</v>
      </c>
      <c r="N5" s="532" t="s">
        <v>642</v>
      </c>
      <c r="O5" s="534" t="s">
        <v>685</v>
      </c>
      <c r="P5" s="527" t="s">
        <v>643</v>
      </c>
      <c r="Q5" s="465" t="s">
        <v>521</v>
      </c>
      <c r="R5" s="454" t="s">
        <v>644</v>
      </c>
      <c r="S5" s="457" t="s">
        <v>645</v>
      </c>
    </row>
    <row r="6" spans="1:19" ht="18" customHeight="1" x14ac:dyDescent="0.15">
      <c r="A6" s="456"/>
      <c r="B6" s="249" t="s">
        <v>306</v>
      </c>
      <c r="C6" s="249" t="s">
        <v>120</v>
      </c>
      <c r="D6" s="249" t="s">
        <v>121</v>
      </c>
      <c r="E6" s="456"/>
      <c r="F6" s="249" t="s">
        <v>646</v>
      </c>
      <c r="G6" s="456"/>
      <c r="H6" s="473"/>
      <c r="I6" s="473"/>
      <c r="J6" s="529"/>
      <c r="K6" s="473"/>
      <c r="L6" s="531"/>
      <c r="M6" s="531"/>
      <c r="N6" s="533"/>
      <c r="O6" s="533"/>
      <c r="P6" s="530"/>
      <c r="Q6" s="531"/>
      <c r="R6" s="530"/>
      <c r="S6" s="510"/>
    </row>
    <row r="7" spans="1:19" ht="15" customHeight="1" x14ac:dyDescent="0.15">
      <c r="A7" s="46" t="s">
        <v>708</v>
      </c>
      <c r="B7" s="262">
        <v>3211</v>
      </c>
      <c r="C7" s="262">
        <v>1692</v>
      </c>
      <c r="D7" s="262">
        <v>1519</v>
      </c>
      <c r="E7" s="262">
        <v>1373</v>
      </c>
      <c r="F7" s="262">
        <v>370</v>
      </c>
      <c r="G7" s="262">
        <v>347</v>
      </c>
      <c r="H7" s="262">
        <v>91</v>
      </c>
      <c r="I7" s="262">
        <v>55</v>
      </c>
      <c r="J7" s="262">
        <v>355</v>
      </c>
      <c r="K7" s="262">
        <v>31</v>
      </c>
      <c r="L7" s="262">
        <v>33</v>
      </c>
      <c r="M7" s="262">
        <v>38</v>
      </c>
      <c r="N7" s="48">
        <v>126</v>
      </c>
      <c r="O7" s="48">
        <v>21</v>
      </c>
      <c r="P7" s="48">
        <v>7</v>
      </c>
      <c r="Q7" s="258">
        <v>23</v>
      </c>
      <c r="R7" s="48">
        <v>16</v>
      </c>
      <c r="S7" s="47">
        <v>325</v>
      </c>
    </row>
    <row r="8" spans="1:19" ht="15" customHeight="1" x14ac:dyDescent="0.15">
      <c r="A8" s="46" t="s">
        <v>647</v>
      </c>
      <c r="B8" s="63">
        <v>3444</v>
      </c>
      <c r="C8" s="63">
        <v>1919</v>
      </c>
      <c r="D8" s="63">
        <v>1525</v>
      </c>
      <c r="E8" s="63">
        <v>1274</v>
      </c>
      <c r="F8" s="63">
        <v>370</v>
      </c>
      <c r="G8" s="63">
        <v>432</v>
      </c>
      <c r="H8" s="63">
        <v>94</v>
      </c>
      <c r="I8" s="63">
        <v>83</v>
      </c>
      <c r="J8" s="63">
        <v>454</v>
      </c>
      <c r="K8" s="63">
        <v>39</v>
      </c>
      <c r="L8" s="63">
        <v>30</v>
      </c>
      <c r="M8" s="63">
        <v>43</v>
      </c>
      <c r="N8" s="48">
        <v>194</v>
      </c>
      <c r="O8" s="48">
        <v>19</v>
      </c>
      <c r="P8" s="48">
        <v>6</v>
      </c>
      <c r="Q8" s="48">
        <v>27</v>
      </c>
      <c r="R8" s="48">
        <v>16</v>
      </c>
      <c r="S8" s="47">
        <v>363</v>
      </c>
    </row>
    <row r="9" spans="1:19" ht="15" customHeight="1" x14ac:dyDescent="0.15">
      <c r="A9" s="46" t="s">
        <v>648</v>
      </c>
      <c r="B9" s="50">
        <v>5500</v>
      </c>
      <c r="C9" s="50">
        <v>3937</v>
      </c>
      <c r="D9" s="50">
        <v>1563</v>
      </c>
      <c r="E9" s="50">
        <v>1258</v>
      </c>
      <c r="F9" s="50">
        <v>496</v>
      </c>
      <c r="G9" s="50">
        <v>807</v>
      </c>
      <c r="H9" s="50">
        <v>94</v>
      </c>
      <c r="I9" s="50">
        <v>156</v>
      </c>
      <c r="J9" s="50">
        <v>345</v>
      </c>
      <c r="K9" s="50">
        <v>52</v>
      </c>
      <c r="L9" s="50">
        <v>36</v>
      </c>
      <c r="M9" s="50">
        <v>53</v>
      </c>
      <c r="N9" s="48">
        <v>141</v>
      </c>
      <c r="O9" s="48">
        <v>18</v>
      </c>
      <c r="P9" s="48">
        <v>9</v>
      </c>
      <c r="Q9" s="48">
        <v>27</v>
      </c>
      <c r="R9" s="48">
        <v>10</v>
      </c>
      <c r="S9" s="47">
        <v>1998</v>
      </c>
    </row>
    <row r="10" spans="1:19" ht="15" customHeight="1" x14ac:dyDescent="0.15">
      <c r="A10" s="46" t="s">
        <v>649</v>
      </c>
      <c r="B10" s="50">
        <v>5659</v>
      </c>
      <c r="C10" s="50">
        <v>4015</v>
      </c>
      <c r="D10" s="50">
        <v>1644</v>
      </c>
      <c r="E10" s="50">
        <v>1213</v>
      </c>
      <c r="F10" s="50">
        <v>469</v>
      </c>
      <c r="G10" s="50">
        <v>923</v>
      </c>
      <c r="H10" s="50">
        <v>97</v>
      </c>
      <c r="I10" s="50">
        <v>239</v>
      </c>
      <c r="J10" s="50">
        <v>411</v>
      </c>
      <c r="K10" s="50">
        <v>92</v>
      </c>
      <c r="L10" s="50">
        <v>35</v>
      </c>
      <c r="M10" s="50">
        <v>49</v>
      </c>
      <c r="N10" s="48">
        <v>140</v>
      </c>
      <c r="O10" s="48">
        <v>23</v>
      </c>
      <c r="P10" s="48">
        <v>10</v>
      </c>
      <c r="Q10" s="48">
        <v>26</v>
      </c>
      <c r="R10" s="48">
        <v>12</v>
      </c>
      <c r="S10" s="47">
        <v>1920</v>
      </c>
    </row>
    <row r="11" spans="1:19" ht="15" customHeight="1" x14ac:dyDescent="0.15">
      <c r="A11" s="46" t="s">
        <v>709</v>
      </c>
      <c r="B11" s="63">
        <f>B24</f>
        <v>4109</v>
      </c>
      <c r="C11" s="63">
        <f t="shared" ref="C11:S11" si="0">C24</f>
        <v>2483</v>
      </c>
      <c r="D11" s="63">
        <f t="shared" si="0"/>
        <v>1626</v>
      </c>
      <c r="E11" s="63">
        <f t="shared" si="0"/>
        <v>1151</v>
      </c>
      <c r="F11" s="63">
        <f t="shared" si="0"/>
        <v>404</v>
      </c>
      <c r="G11" s="63">
        <f t="shared" si="0"/>
        <v>809</v>
      </c>
      <c r="H11" s="63">
        <f t="shared" si="0"/>
        <v>86</v>
      </c>
      <c r="I11" s="63">
        <f t="shared" si="0"/>
        <v>216</v>
      </c>
      <c r="J11" s="63">
        <f t="shared" si="0"/>
        <v>493</v>
      </c>
      <c r="K11" s="63">
        <f t="shared" si="0"/>
        <v>42</v>
      </c>
      <c r="L11" s="63">
        <f t="shared" si="0"/>
        <v>34</v>
      </c>
      <c r="M11" s="63">
        <f t="shared" si="0"/>
        <v>46</v>
      </c>
      <c r="N11" s="63">
        <f t="shared" si="0"/>
        <v>156</v>
      </c>
      <c r="O11" s="63">
        <f t="shared" si="0"/>
        <v>23</v>
      </c>
      <c r="P11" s="63">
        <f t="shared" si="0"/>
        <v>8</v>
      </c>
      <c r="Q11" s="63">
        <f t="shared" si="0"/>
        <v>28</v>
      </c>
      <c r="R11" s="63">
        <f t="shared" si="0"/>
        <v>15</v>
      </c>
      <c r="S11" s="63">
        <f t="shared" si="0"/>
        <v>598</v>
      </c>
    </row>
    <row r="12" spans="1:19" ht="7.5" customHeight="1" x14ac:dyDescent="0.15">
      <c r="A12" s="258"/>
      <c r="B12" s="7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8"/>
      <c r="O12" s="48"/>
      <c r="P12" s="48"/>
      <c r="R12" s="48"/>
      <c r="S12" s="47"/>
    </row>
    <row r="13" spans="1:19" ht="15" customHeight="1" x14ac:dyDescent="0.15">
      <c r="A13" s="46" t="s">
        <v>291</v>
      </c>
      <c r="B13" s="63">
        <v>5784</v>
      </c>
      <c r="C13" s="47">
        <v>4126</v>
      </c>
      <c r="D13" s="47">
        <v>1658</v>
      </c>
      <c r="E13" s="47">
        <v>1210</v>
      </c>
      <c r="F13" s="47">
        <v>451</v>
      </c>
      <c r="G13" s="47">
        <v>930</v>
      </c>
      <c r="H13" s="47">
        <v>99</v>
      </c>
      <c r="I13" s="47">
        <v>238</v>
      </c>
      <c r="J13" s="47">
        <v>408</v>
      </c>
      <c r="K13" s="47">
        <v>92</v>
      </c>
      <c r="L13" s="47">
        <v>35</v>
      </c>
      <c r="M13" s="47">
        <v>51</v>
      </c>
      <c r="N13" s="78">
        <v>137</v>
      </c>
      <c r="O13" s="48">
        <v>23</v>
      </c>
      <c r="P13" s="48">
        <v>10</v>
      </c>
      <c r="Q13" s="258">
        <v>26</v>
      </c>
      <c r="R13" s="48">
        <v>12</v>
      </c>
      <c r="S13" s="47">
        <v>2062</v>
      </c>
    </row>
    <row r="14" spans="1:19" ht="15" customHeight="1" x14ac:dyDescent="0.15">
      <c r="A14" s="46" t="s">
        <v>292</v>
      </c>
      <c r="B14" s="63">
        <v>5681</v>
      </c>
      <c r="C14" s="47">
        <v>4089</v>
      </c>
      <c r="D14" s="47">
        <v>1592</v>
      </c>
      <c r="E14" s="47">
        <v>1169</v>
      </c>
      <c r="F14" s="47">
        <v>422</v>
      </c>
      <c r="G14" s="47">
        <v>940</v>
      </c>
      <c r="H14" s="47">
        <v>94</v>
      </c>
      <c r="I14" s="47">
        <v>239</v>
      </c>
      <c r="J14" s="47">
        <v>399</v>
      </c>
      <c r="K14" s="47">
        <v>85</v>
      </c>
      <c r="L14" s="47">
        <v>39</v>
      </c>
      <c r="M14" s="48">
        <v>51</v>
      </c>
      <c r="N14" s="48">
        <v>136</v>
      </c>
      <c r="O14" s="48">
        <v>25</v>
      </c>
      <c r="P14" s="48">
        <v>10</v>
      </c>
      <c r="Q14" s="258">
        <v>26</v>
      </c>
      <c r="R14" s="48">
        <v>13</v>
      </c>
      <c r="S14" s="47">
        <v>2033</v>
      </c>
    </row>
    <row r="15" spans="1:19" ht="15" customHeight="1" x14ac:dyDescent="0.15">
      <c r="A15" s="46" t="s">
        <v>293</v>
      </c>
      <c r="B15" s="63">
        <v>5380</v>
      </c>
      <c r="C15" s="47">
        <v>3758</v>
      </c>
      <c r="D15" s="47">
        <v>1622</v>
      </c>
      <c r="E15" s="47">
        <v>1182</v>
      </c>
      <c r="F15" s="47">
        <v>453</v>
      </c>
      <c r="G15" s="47">
        <v>933</v>
      </c>
      <c r="H15" s="47">
        <v>89</v>
      </c>
      <c r="I15" s="47">
        <v>245</v>
      </c>
      <c r="J15" s="47">
        <v>398</v>
      </c>
      <c r="K15" s="47">
        <v>66</v>
      </c>
      <c r="L15" s="47">
        <v>36</v>
      </c>
      <c r="M15" s="48">
        <v>59</v>
      </c>
      <c r="N15" s="48">
        <v>120</v>
      </c>
      <c r="O15" s="48">
        <v>23</v>
      </c>
      <c r="P15" s="48">
        <v>9</v>
      </c>
      <c r="Q15" s="258">
        <v>27</v>
      </c>
      <c r="R15" s="48">
        <v>13</v>
      </c>
      <c r="S15" s="47">
        <v>1727</v>
      </c>
    </row>
    <row r="16" spans="1:19" ht="15" customHeight="1" x14ac:dyDescent="0.15">
      <c r="A16" s="46" t="s">
        <v>294</v>
      </c>
      <c r="B16" s="63">
        <v>5172</v>
      </c>
      <c r="C16" s="47">
        <v>3514</v>
      </c>
      <c r="D16" s="47">
        <v>1658</v>
      </c>
      <c r="E16" s="47">
        <v>1181</v>
      </c>
      <c r="F16" s="47">
        <v>432</v>
      </c>
      <c r="G16" s="47">
        <v>924</v>
      </c>
      <c r="H16" s="47">
        <v>89</v>
      </c>
      <c r="I16" s="47">
        <v>242</v>
      </c>
      <c r="J16" s="47">
        <v>477</v>
      </c>
      <c r="K16" s="47">
        <v>53</v>
      </c>
      <c r="L16" s="47">
        <v>34</v>
      </c>
      <c r="M16" s="48">
        <v>55</v>
      </c>
      <c r="N16" s="48">
        <v>133</v>
      </c>
      <c r="O16" s="48">
        <v>23</v>
      </c>
      <c r="P16" s="48">
        <v>9</v>
      </c>
      <c r="Q16" s="258">
        <v>28</v>
      </c>
      <c r="R16" s="48">
        <v>14</v>
      </c>
      <c r="S16" s="47">
        <v>1478</v>
      </c>
    </row>
    <row r="17" spans="1:19" ht="15" customHeight="1" x14ac:dyDescent="0.15">
      <c r="A17" s="46" t="s">
        <v>295</v>
      </c>
      <c r="B17" s="63">
        <v>4922</v>
      </c>
      <c r="C17" s="47">
        <v>3286</v>
      </c>
      <c r="D17" s="47">
        <v>1636</v>
      </c>
      <c r="E17" s="47">
        <v>1177</v>
      </c>
      <c r="F17" s="47">
        <v>411</v>
      </c>
      <c r="G17" s="47">
        <v>884</v>
      </c>
      <c r="H17" s="47">
        <v>88</v>
      </c>
      <c r="I17" s="47">
        <v>242</v>
      </c>
      <c r="J17" s="47">
        <v>484</v>
      </c>
      <c r="K17" s="47">
        <v>52</v>
      </c>
      <c r="L17" s="47">
        <v>33</v>
      </c>
      <c r="M17" s="48">
        <v>50</v>
      </c>
      <c r="N17" s="48">
        <v>133</v>
      </c>
      <c r="O17" s="48">
        <v>22</v>
      </c>
      <c r="P17" s="48">
        <v>8</v>
      </c>
      <c r="Q17" s="258">
        <v>27</v>
      </c>
      <c r="R17" s="48">
        <v>14</v>
      </c>
      <c r="S17" s="47">
        <v>1297</v>
      </c>
    </row>
    <row r="18" spans="1:19" ht="15" customHeight="1" x14ac:dyDescent="0.15">
      <c r="A18" s="46" t="s">
        <v>296</v>
      </c>
      <c r="B18" s="63">
        <v>4784</v>
      </c>
      <c r="C18" s="47">
        <v>3146</v>
      </c>
      <c r="D18" s="47">
        <v>1638</v>
      </c>
      <c r="E18" s="47">
        <v>1172</v>
      </c>
      <c r="F18" s="47">
        <v>412</v>
      </c>
      <c r="G18" s="47">
        <v>860</v>
      </c>
      <c r="H18" s="47">
        <v>90</v>
      </c>
      <c r="I18" s="47">
        <v>242</v>
      </c>
      <c r="J18" s="47">
        <v>487</v>
      </c>
      <c r="K18" s="47">
        <v>51</v>
      </c>
      <c r="L18" s="47">
        <v>34</v>
      </c>
      <c r="M18" s="48">
        <v>47</v>
      </c>
      <c r="N18" s="48">
        <v>134</v>
      </c>
      <c r="O18" s="48">
        <v>22</v>
      </c>
      <c r="P18" s="48">
        <v>8</v>
      </c>
      <c r="Q18" s="258">
        <v>27</v>
      </c>
      <c r="R18" s="48">
        <v>15</v>
      </c>
      <c r="S18" s="47">
        <v>1183</v>
      </c>
    </row>
    <row r="19" spans="1:19" ht="15" customHeight="1" x14ac:dyDescent="0.15">
      <c r="A19" s="46" t="s">
        <v>297</v>
      </c>
      <c r="B19" s="63">
        <v>4679</v>
      </c>
      <c r="C19" s="47">
        <v>3049</v>
      </c>
      <c r="D19" s="47">
        <v>1630</v>
      </c>
      <c r="E19" s="47">
        <v>1153</v>
      </c>
      <c r="F19" s="47">
        <v>406</v>
      </c>
      <c r="G19" s="47">
        <v>872</v>
      </c>
      <c r="H19" s="47">
        <v>86</v>
      </c>
      <c r="I19" s="47">
        <v>242</v>
      </c>
      <c r="J19" s="47">
        <v>485</v>
      </c>
      <c r="K19" s="47">
        <v>51</v>
      </c>
      <c r="L19" s="47">
        <v>35</v>
      </c>
      <c r="M19" s="48">
        <v>41</v>
      </c>
      <c r="N19" s="48">
        <v>136</v>
      </c>
      <c r="O19" s="48">
        <v>22</v>
      </c>
      <c r="P19" s="48">
        <v>8</v>
      </c>
      <c r="Q19" s="258">
        <v>26</v>
      </c>
      <c r="R19" s="48">
        <v>14</v>
      </c>
      <c r="S19" s="47">
        <v>1102</v>
      </c>
    </row>
    <row r="20" spans="1:19" ht="15" customHeight="1" x14ac:dyDescent="0.15">
      <c r="A20" s="46" t="s">
        <v>298</v>
      </c>
      <c r="B20" s="63">
        <v>4416</v>
      </c>
      <c r="C20" s="47">
        <v>2877</v>
      </c>
      <c r="D20" s="47">
        <v>1539</v>
      </c>
      <c r="E20" s="47">
        <v>1088</v>
      </c>
      <c r="F20" s="47">
        <v>386</v>
      </c>
      <c r="G20" s="47">
        <v>872</v>
      </c>
      <c r="H20" s="47">
        <v>79</v>
      </c>
      <c r="I20" s="47">
        <v>227</v>
      </c>
      <c r="J20" s="47">
        <v>471</v>
      </c>
      <c r="K20" s="47">
        <v>51</v>
      </c>
      <c r="L20" s="47">
        <v>31</v>
      </c>
      <c r="M20" s="48">
        <v>41</v>
      </c>
      <c r="N20" s="48">
        <v>140</v>
      </c>
      <c r="O20" s="48">
        <v>23</v>
      </c>
      <c r="P20" s="48">
        <v>8</v>
      </c>
      <c r="Q20" s="258">
        <v>29</v>
      </c>
      <c r="R20" s="48">
        <v>14</v>
      </c>
      <c r="S20" s="47">
        <v>956</v>
      </c>
    </row>
    <row r="21" spans="1:19" ht="15" customHeight="1" x14ac:dyDescent="0.15">
      <c r="A21" s="46" t="s">
        <v>299</v>
      </c>
      <c r="B21" s="63">
        <v>4352</v>
      </c>
      <c r="C21" s="47">
        <v>2737</v>
      </c>
      <c r="D21" s="47">
        <v>1615</v>
      </c>
      <c r="E21" s="47">
        <v>1148</v>
      </c>
      <c r="F21" s="47">
        <v>403</v>
      </c>
      <c r="G21" s="47">
        <v>798</v>
      </c>
      <c r="H21" s="47">
        <v>83</v>
      </c>
      <c r="I21" s="47">
        <v>213</v>
      </c>
      <c r="J21" s="47">
        <v>470</v>
      </c>
      <c r="K21" s="47">
        <v>48</v>
      </c>
      <c r="L21" s="47">
        <v>37</v>
      </c>
      <c r="M21" s="48">
        <v>48</v>
      </c>
      <c r="N21" s="48">
        <v>137</v>
      </c>
      <c r="O21" s="48">
        <v>22</v>
      </c>
      <c r="P21" s="48">
        <v>8</v>
      </c>
      <c r="Q21" s="258">
        <v>28</v>
      </c>
      <c r="R21" s="48">
        <v>13</v>
      </c>
      <c r="S21" s="47">
        <v>896</v>
      </c>
    </row>
    <row r="22" spans="1:19" ht="15" customHeight="1" x14ac:dyDescent="0.15">
      <c r="A22" s="46" t="s">
        <v>300</v>
      </c>
      <c r="B22" s="63">
        <v>4230</v>
      </c>
      <c r="C22" s="47">
        <v>2591</v>
      </c>
      <c r="D22" s="47">
        <v>1639</v>
      </c>
      <c r="E22" s="47">
        <v>1166</v>
      </c>
      <c r="F22" s="47">
        <v>406</v>
      </c>
      <c r="G22" s="47">
        <v>792</v>
      </c>
      <c r="H22" s="47">
        <v>86</v>
      </c>
      <c r="I22" s="47">
        <v>215</v>
      </c>
      <c r="J22" s="47">
        <v>488</v>
      </c>
      <c r="K22" s="47">
        <v>48</v>
      </c>
      <c r="L22" s="47">
        <v>33</v>
      </c>
      <c r="M22" s="48">
        <v>46</v>
      </c>
      <c r="N22" s="48">
        <v>139</v>
      </c>
      <c r="O22" s="48">
        <v>24</v>
      </c>
      <c r="P22" s="48">
        <v>8</v>
      </c>
      <c r="Q22" s="258">
        <v>28</v>
      </c>
      <c r="R22" s="48">
        <v>13</v>
      </c>
      <c r="S22" s="47">
        <v>738</v>
      </c>
    </row>
    <row r="23" spans="1:19" ht="15" customHeight="1" x14ac:dyDescent="0.15">
      <c r="A23" s="46" t="s">
        <v>301</v>
      </c>
      <c r="B23" s="63">
        <v>4202</v>
      </c>
      <c r="C23" s="47">
        <v>2555</v>
      </c>
      <c r="D23" s="47">
        <v>1647</v>
      </c>
      <c r="E23" s="47">
        <v>1169</v>
      </c>
      <c r="F23" s="47">
        <v>404</v>
      </c>
      <c r="G23" s="47">
        <v>811</v>
      </c>
      <c r="H23" s="47">
        <v>85</v>
      </c>
      <c r="I23" s="47">
        <v>216</v>
      </c>
      <c r="J23" s="47">
        <v>492</v>
      </c>
      <c r="K23" s="47">
        <v>46</v>
      </c>
      <c r="L23" s="47">
        <v>34</v>
      </c>
      <c r="M23" s="48">
        <v>46</v>
      </c>
      <c r="N23" s="48">
        <v>156</v>
      </c>
      <c r="O23" s="48">
        <v>26</v>
      </c>
      <c r="P23" s="48">
        <v>8</v>
      </c>
      <c r="Q23" s="258">
        <v>28</v>
      </c>
      <c r="R23" s="48">
        <v>15</v>
      </c>
      <c r="S23" s="47">
        <v>666</v>
      </c>
    </row>
    <row r="24" spans="1:19" ht="15" customHeight="1" thickBot="1" x14ac:dyDescent="0.2">
      <c r="A24" s="51" t="s">
        <v>302</v>
      </c>
      <c r="B24" s="63">
        <v>4109</v>
      </c>
      <c r="C24" s="54">
        <v>2483</v>
      </c>
      <c r="D24" s="54">
        <v>1626</v>
      </c>
      <c r="E24" s="54">
        <v>1151</v>
      </c>
      <c r="F24" s="54">
        <v>404</v>
      </c>
      <c r="G24" s="54">
        <v>809</v>
      </c>
      <c r="H24" s="54">
        <v>86</v>
      </c>
      <c r="I24" s="54">
        <v>216</v>
      </c>
      <c r="J24" s="54">
        <v>493</v>
      </c>
      <c r="K24" s="47">
        <v>42</v>
      </c>
      <c r="L24" s="54">
        <v>34</v>
      </c>
      <c r="M24" s="263">
        <v>46</v>
      </c>
      <c r="N24" s="263">
        <v>156</v>
      </c>
      <c r="O24" s="263">
        <v>23</v>
      </c>
      <c r="P24" s="263">
        <v>8</v>
      </c>
      <c r="Q24" s="259">
        <v>28</v>
      </c>
      <c r="R24" s="263">
        <v>15</v>
      </c>
      <c r="S24" s="54">
        <v>598</v>
      </c>
    </row>
    <row r="25" spans="1:19" ht="11.25" customHeight="1" x14ac:dyDescent="0.15">
      <c r="A25" s="244" t="s">
        <v>738</v>
      </c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</row>
  </sheetData>
  <mergeCells count="18">
    <mergeCell ref="P5:P6"/>
    <mergeCell ref="Q5:Q6"/>
    <mergeCell ref="A1:S1"/>
    <mergeCell ref="A3:J3"/>
    <mergeCell ref="A5:A6"/>
    <mergeCell ref="B5:D5"/>
    <mergeCell ref="E5:E6"/>
    <mergeCell ref="G5:G6"/>
    <mergeCell ref="H5:H6"/>
    <mergeCell ref="I5:I6"/>
    <mergeCell ref="J5:J6"/>
    <mergeCell ref="K5:K6"/>
    <mergeCell ref="R5:R6"/>
    <mergeCell ref="S5:S6"/>
    <mergeCell ref="L5:L6"/>
    <mergeCell ref="M5:M6"/>
    <mergeCell ref="N5:N6"/>
    <mergeCell ref="O5:O6"/>
  </mergeCells>
  <phoneticPr fontId="2"/>
  <pageMargins left="0.59055118110236227" right="0.59055118110236227" top="0.78740157480314965" bottom="0.78740157480314965" header="0.51181102362204722" footer="0.51181102362204722"/>
  <pageSetup paperSize="9" scale="9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showGridLines="0" zoomScale="115" zoomScaleNormal="115" workbookViewId="0">
      <selection sqref="A1:L1"/>
    </sheetView>
  </sheetViews>
  <sheetFormatPr defaultRowHeight="13.5" x14ac:dyDescent="0.15"/>
  <cols>
    <col min="1" max="1" width="8.75" style="248" customWidth="1"/>
    <col min="2" max="3" width="8.125" style="248" customWidth="1"/>
    <col min="4" max="9" width="6.875" style="248" customWidth="1"/>
    <col min="10" max="10" width="10.625" style="248" customWidth="1"/>
    <col min="11" max="12" width="7.375" style="248" customWidth="1"/>
    <col min="13" max="16384" width="9" style="1"/>
  </cols>
  <sheetData>
    <row r="1" spans="1:12" ht="24" customHeight="1" x14ac:dyDescent="0.15">
      <c r="A1" s="453" t="s">
        <v>584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</row>
    <row r="2" spans="1:12" ht="11.25" customHeight="1" x14ac:dyDescent="0.15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</row>
    <row r="3" spans="1:12" ht="16.5" customHeight="1" thickBot="1" x14ac:dyDescent="0.2">
      <c r="K3" s="468" t="s">
        <v>501</v>
      </c>
      <c r="L3" s="468"/>
    </row>
    <row r="4" spans="1:12" ht="15" customHeight="1" x14ac:dyDescent="0.15">
      <c r="A4" s="454" t="s">
        <v>729</v>
      </c>
      <c r="B4" s="457" t="s">
        <v>5</v>
      </c>
      <c r="C4" s="459"/>
      <c r="D4" s="474" t="s">
        <v>6</v>
      </c>
      <c r="E4" s="475"/>
      <c r="F4" s="476"/>
      <c r="G4" s="475" t="s">
        <v>8</v>
      </c>
      <c r="H4" s="475"/>
      <c r="I4" s="476"/>
      <c r="J4" s="465" t="s">
        <v>9</v>
      </c>
      <c r="K4" s="511" t="s">
        <v>10</v>
      </c>
      <c r="L4" s="458"/>
    </row>
    <row r="5" spans="1:12" ht="15" customHeight="1" x14ac:dyDescent="0.15">
      <c r="A5" s="456"/>
      <c r="B5" s="460"/>
      <c r="C5" s="456"/>
      <c r="D5" s="29" t="s">
        <v>7</v>
      </c>
      <c r="E5" s="29" t="s">
        <v>3</v>
      </c>
      <c r="F5" s="29" t="s">
        <v>4</v>
      </c>
      <c r="G5" s="29" t="s">
        <v>7</v>
      </c>
      <c r="H5" s="29" t="s">
        <v>3</v>
      </c>
      <c r="I5" s="29" t="s">
        <v>4</v>
      </c>
      <c r="J5" s="537"/>
      <c r="K5" s="538"/>
      <c r="L5" s="460"/>
    </row>
    <row r="6" spans="1:12" ht="15" customHeight="1" x14ac:dyDescent="0.15">
      <c r="A6" s="252" t="s">
        <v>719</v>
      </c>
      <c r="B6" s="261" t="s">
        <v>523</v>
      </c>
      <c r="C6" s="48">
        <v>438347</v>
      </c>
      <c r="D6" s="48">
        <v>38348</v>
      </c>
      <c r="E6" s="48">
        <v>31753</v>
      </c>
      <c r="F6" s="48">
        <v>6595</v>
      </c>
      <c r="G6" s="48">
        <v>19229</v>
      </c>
      <c r="H6" s="48">
        <v>16841</v>
      </c>
      <c r="I6" s="48">
        <v>2388</v>
      </c>
      <c r="J6" s="48">
        <v>19119</v>
      </c>
      <c r="K6" s="261" t="s">
        <v>524</v>
      </c>
      <c r="L6" s="48">
        <v>457466</v>
      </c>
    </row>
    <row r="7" spans="1:12" ht="15" customHeight="1" x14ac:dyDescent="0.15">
      <c r="A7" s="252" t="s">
        <v>570</v>
      </c>
      <c r="B7" s="261" t="s">
        <v>525</v>
      </c>
      <c r="C7" s="48">
        <v>423021</v>
      </c>
      <c r="D7" s="48">
        <v>39909</v>
      </c>
      <c r="E7" s="48">
        <v>33638</v>
      </c>
      <c r="F7" s="48">
        <v>6271</v>
      </c>
      <c r="G7" s="48">
        <v>20173</v>
      </c>
      <c r="H7" s="48">
        <v>17779</v>
      </c>
      <c r="I7" s="48">
        <v>2394</v>
      </c>
      <c r="J7" s="48">
        <v>19736</v>
      </c>
      <c r="K7" s="261" t="s">
        <v>526</v>
      </c>
      <c r="L7" s="48">
        <v>442757</v>
      </c>
    </row>
    <row r="8" spans="1:12" ht="15" customHeight="1" x14ac:dyDescent="0.15">
      <c r="A8" s="257" t="s">
        <v>571</v>
      </c>
      <c r="B8" s="27" t="s">
        <v>527</v>
      </c>
      <c r="C8" s="48">
        <v>442458</v>
      </c>
      <c r="D8" s="48">
        <v>34714</v>
      </c>
      <c r="E8" s="48">
        <v>29681</v>
      </c>
      <c r="F8" s="48">
        <v>5033</v>
      </c>
      <c r="G8" s="48">
        <v>20023</v>
      </c>
      <c r="H8" s="48">
        <v>17374</v>
      </c>
      <c r="I8" s="48">
        <v>2649</v>
      </c>
      <c r="J8" s="48">
        <v>14691</v>
      </c>
      <c r="K8" s="261" t="s">
        <v>528</v>
      </c>
      <c r="L8" s="48">
        <v>457149</v>
      </c>
    </row>
    <row r="9" spans="1:12" ht="15" customHeight="1" x14ac:dyDescent="0.15">
      <c r="A9" s="252" t="s">
        <v>529</v>
      </c>
      <c r="B9" s="261" t="s">
        <v>717</v>
      </c>
      <c r="C9" s="48">
        <v>440913</v>
      </c>
      <c r="D9" s="48">
        <v>34111</v>
      </c>
      <c r="E9" s="48">
        <v>28666</v>
      </c>
      <c r="F9" s="48">
        <v>5445</v>
      </c>
      <c r="G9" s="289" t="s">
        <v>721</v>
      </c>
      <c r="H9" s="289" t="s">
        <v>722</v>
      </c>
      <c r="I9" s="289" t="s">
        <v>723</v>
      </c>
      <c r="J9" s="289" t="s">
        <v>724</v>
      </c>
      <c r="K9" s="178" t="s">
        <v>718</v>
      </c>
      <c r="L9" s="48">
        <v>454927</v>
      </c>
    </row>
    <row r="10" spans="1:12" ht="15" customHeight="1" thickBot="1" x14ac:dyDescent="0.2">
      <c r="A10" s="252" t="s">
        <v>720</v>
      </c>
      <c r="B10" s="307" t="s">
        <v>725</v>
      </c>
      <c r="C10" s="48">
        <v>422840</v>
      </c>
      <c r="D10" s="48">
        <v>35275</v>
      </c>
      <c r="E10" s="48">
        <v>29820</v>
      </c>
      <c r="F10" s="48">
        <v>5455</v>
      </c>
      <c r="G10" s="48">
        <v>21040</v>
      </c>
      <c r="H10" s="48">
        <v>18381</v>
      </c>
      <c r="I10" s="48">
        <v>2659</v>
      </c>
      <c r="J10" s="48">
        <f>D10-G10</f>
        <v>14235</v>
      </c>
      <c r="K10" s="308" t="s">
        <v>726</v>
      </c>
      <c r="L10" s="48">
        <v>437075</v>
      </c>
    </row>
    <row r="11" spans="1:12" x14ac:dyDescent="0.15">
      <c r="A11" s="449" t="s">
        <v>727</v>
      </c>
      <c r="B11" s="449"/>
      <c r="C11" s="449"/>
      <c r="D11" s="449"/>
      <c r="E11" s="449"/>
      <c r="F11" s="449"/>
      <c r="G11" s="449"/>
      <c r="H11" s="449"/>
      <c r="I11" s="449"/>
      <c r="J11" s="449"/>
      <c r="K11" s="449"/>
      <c r="L11" s="449"/>
    </row>
    <row r="12" spans="1:12" x14ac:dyDescent="0.15">
      <c r="A12" s="535" t="s">
        <v>728</v>
      </c>
      <c r="B12" s="536"/>
      <c r="C12" s="536"/>
      <c r="D12" s="536"/>
      <c r="E12" s="536"/>
      <c r="F12" s="536"/>
      <c r="G12" s="536"/>
      <c r="H12" s="536"/>
      <c r="I12" s="536"/>
      <c r="J12" s="536"/>
      <c r="K12" s="536"/>
      <c r="L12" s="536"/>
    </row>
  </sheetData>
  <mergeCells count="10">
    <mergeCell ref="A11:L11"/>
    <mergeCell ref="A12:L12"/>
    <mergeCell ref="A1:L1"/>
    <mergeCell ref="K3:L3"/>
    <mergeCell ref="A4:A5"/>
    <mergeCell ref="B4:C5"/>
    <mergeCell ref="D4:F4"/>
    <mergeCell ref="G4:I4"/>
    <mergeCell ref="J4:J5"/>
    <mergeCell ref="K4:L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K6:K10 B6:B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人口の推移（Ⅰ）</vt:lpstr>
      <vt:lpstr>人口の推移（Ⅱ）</vt:lpstr>
      <vt:lpstr>人口の推移（Ⅲ）</vt:lpstr>
      <vt:lpstr>国調に基づく年齢別、男女別人口</vt:lpstr>
      <vt:lpstr>都市計画の地域区分…</vt:lpstr>
      <vt:lpstr>住基に基づく年齢別・男女別人口</vt:lpstr>
      <vt:lpstr>婚姻・離婚数</vt:lpstr>
      <vt:lpstr>外国人人口</vt:lpstr>
      <vt:lpstr>流入、流出人口</vt:lpstr>
      <vt:lpstr>人口異動（Ⅰ）その１</vt:lpstr>
      <vt:lpstr>人口異動（Ⅰ）その２</vt:lpstr>
      <vt:lpstr>人口異動（Ⅱ）</vt:lpstr>
      <vt:lpstr>人口異動（Ⅲ）</vt:lpstr>
      <vt:lpstr>住基町別Ｈ29</vt:lpstr>
      <vt:lpstr>'人口の推移（Ⅲ）'!Print_Area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2018-02-07T06:53:08Z</cp:lastPrinted>
  <dcterms:created xsi:type="dcterms:W3CDTF">2000-03-21T05:10:47Z</dcterms:created>
  <dcterms:modified xsi:type="dcterms:W3CDTF">2018-03-27T06:57:22Z</dcterms:modified>
</cp:coreProperties>
</file>