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2情報\02ホームページ\04ホームページ作成伺\統計課ホームページ\HTML\toukei_data\nenkan\2年版\統計表\"/>
    </mc:Choice>
  </mc:AlternateContent>
  <bookViews>
    <workbookView xWindow="0" yWindow="0" windowWidth="19200" windowHeight="10620" tabRatio="620"/>
  </bookViews>
  <sheets>
    <sheet name="幼稚園の概況" sheetId="1" r:id="rId1"/>
    <sheet name="幼保連携型認定こども園の概況" sheetId="57" r:id="rId2"/>
    <sheet name="小学校の概況" sheetId="2" r:id="rId3"/>
    <sheet name="中学校の概況" sheetId="74" r:id="rId4"/>
    <sheet name="高等学校の概況" sheetId="75" r:id="rId5"/>
    <sheet name="短期大学の概況 " sheetId="97" r:id="rId6"/>
    <sheet name="大学の概況" sheetId="77" r:id="rId7"/>
    <sheet name="各種・専修学校の概況その1・2" sheetId="66" r:id="rId8"/>
    <sheet name="特別支援学校の概況" sheetId="67" r:id="rId9"/>
    <sheet name="中学校卒業後の状況" sheetId="9" r:id="rId10"/>
    <sheet name="高等学校卒業後の状況　その１" sheetId="10" r:id="rId11"/>
    <sheet name="高等学校卒業後の状況　その２" sheetId="11" r:id="rId12"/>
    <sheet name="高等学校卒業後の状況　その３" sheetId="12" r:id="rId13"/>
    <sheet name="年齢別体位状況" sheetId="98" r:id="rId14"/>
    <sheet name="文化ホールの利用状況" sheetId="99" r:id="rId15"/>
    <sheet name="市民会館の利用状況  生涯学習課" sheetId="100" r:id="rId16"/>
    <sheet name="長崎歴史文化博物館　その１" sheetId="94" r:id="rId17"/>
    <sheet name="長崎歴史文化博物館　その２ " sheetId="95" r:id="rId18"/>
    <sheet name="長崎歴史文化博物館　その3・4" sheetId="96" r:id="rId19"/>
    <sheet name="長崎県美術館　その１" sheetId="86" r:id="rId20"/>
    <sheet name="長崎県美術館　その２" sheetId="87" r:id="rId21"/>
    <sheet name="長崎県美術館　その３・4 " sheetId="88" r:id="rId22"/>
    <sheet name="科学館の状況　その１・２ " sheetId="101" r:id="rId23"/>
    <sheet name="科学館の状況　その３ " sheetId="102" r:id="rId24"/>
    <sheet name="図書館・図書室の利用状況" sheetId="61" r:id="rId25"/>
    <sheet name="長崎市永井記念館の利用状況 " sheetId="82" r:id="rId26"/>
    <sheet name="長崎市文化財一覧 " sheetId="103" r:id="rId27"/>
  </sheets>
  <definedNames>
    <definedName name="_xlnm.Print_Area" localSheetId="19">'長崎県美術館　その１'!$A$1:$M$29</definedName>
    <definedName name="_xlnm.Print_Area" localSheetId="20">'長崎県美術館　その２'!$A$1:$H$28</definedName>
    <definedName name="_xlnm.Print_Area" localSheetId="26">'長崎市文化財一覧 '!$A$1:$L$66</definedName>
    <definedName name="_xlnm.Print_Area" localSheetId="14">文化ホールの利用状況!$A$1:$X$25</definedName>
  </definedNames>
  <calcPr calcId="162913"/>
</workbook>
</file>

<file path=xl/calcChain.xml><?xml version="1.0" encoding="utf-8"?>
<calcChain xmlns="http://schemas.openxmlformats.org/spreadsheetml/2006/main">
  <c r="J8" i="12" l="1"/>
  <c r="I8" i="12"/>
  <c r="B25" i="102" l="1"/>
  <c r="B24" i="102"/>
  <c r="B23" i="102"/>
  <c r="B22" i="102"/>
  <c r="B20" i="102"/>
  <c r="B19" i="102"/>
  <c r="B18" i="102"/>
  <c r="B17" i="102"/>
  <c r="B15" i="102"/>
  <c r="B14" i="102"/>
  <c r="B13" i="102"/>
  <c r="B12" i="102"/>
  <c r="H10" i="102"/>
  <c r="G10" i="102"/>
  <c r="F10" i="102"/>
  <c r="E10" i="102"/>
  <c r="D10" i="102"/>
  <c r="C10" i="102"/>
  <c r="B10" i="102" s="1"/>
  <c r="B17" i="101"/>
  <c r="K15" i="101"/>
  <c r="B15" i="101"/>
  <c r="B13" i="101"/>
  <c r="F10" i="101"/>
  <c r="E10" i="101"/>
  <c r="D10" i="101"/>
  <c r="C10" i="101"/>
  <c r="B10" i="101"/>
  <c r="K9" i="101"/>
  <c r="G27" i="100" l="1"/>
  <c r="C27" i="100"/>
  <c r="B27" i="100" s="1"/>
  <c r="P27" i="100" s="1"/>
  <c r="G26" i="100"/>
  <c r="C26" i="100"/>
  <c r="B26" i="100" s="1"/>
  <c r="P26" i="100" s="1"/>
  <c r="G25" i="100"/>
  <c r="C25" i="100"/>
  <c r="B25" i="100" s="1"/>
  <c r="P25" i="100" s="1"/>
  <c r="G24" i="100"/>
  <c r="C24" i="100"/>
  <c r="B24" i="100" s="1"/>
  <c r="P24" i="100" s="1"/>
  <c r="G22" i="100"/>
  <c r="C22" i="100"/>
  <c r="B22" i="100" s="1"/>
  <c r="P22" i="100" s="1"/>
  <c r="G21" i="100"/>
  <c r="C21" i="100"/>
  <c r="B21" i="100" s="1"/>
  <c r="P21" i="100" s="1"/>
  <c r="G20" i="100"/>
  <c r="C20" i="100"/>
  <c r="B20" i="100" s="1"/>
  <c r="P20" i="100" s="1"/>
  <c r="G19" i="100"/>
  <c r="C19" i="100"/>
  <c r="B19" i="100" s="1"/>
  <c r="P19" i="100" s="1"/>
  <c r="G17" i="100"/>
  <c r="C17" i="100"/>
  <c r="B17" i="100" s="1"/>
  <c r="P17" i="100" s="1"/>
  <c r="G16" i="100"/>
  <c r="C16" i="100"/>
  <c r="B16" i="100" s="1"/>
  <c r="P16" i="100" s="1"/>
  <c r="G15" i="100"/>
  <c r="C15" i="100"/>
  <c r="B15" i="100" s="1"/>
  <c r="P15" i="100" s="1"/>
  <c r="G14" i="100"/>
  <c r="C14" i="100"/>
  <c r="B14" i="100" s="1"/>
  <c r="P14" i="100" s="1"/>
  <c r="O12" i="100"/>
  <c r="N12" i="100"/>
  <c r="M12" i="100"/>
  <c r="L12" i="100"/>
  <c r="K12" i="100"/>
  <c r="J12" i="100"/>
  <c r="I12" i="100"/>
  <c r="H12" i="100"/>
  <c r="G12" i="100" s="1"/>
  <c r="F12" i="100"/>
  <c r="E12" i="100"/>
  <c r="D12" i="100"/>
  <c r="C12" i="100" l="1"/>
  <c r="B12" i="100"/>
  <c r="P12" i="100" s="1"/>
  <c r="E17" i="95" l="1"/>
  <c r="E16" i="95"/>
  <c r="E15" i="95"/>
  <c r="E14" i="95"/>
  <c r="E11" i="95" s="1"/>
  <c r="E13" i="95"/>
  <c r="L11" i="95"/>
  <c r="K11" i="95"/>
  <c r="J11" i="95"/>
  <c r="I11" i="95"/>
  <c r="H11" i="95"/>
  <c r="G11" i="95"/>
  <c r="F11" i="95"/>
  <c r="D11" i="95"/>
  <c r="W13" i="75" l="1"/>
  <c r="X13" i="75"/>
  <c r="R16" i="75"/>
  <c r="E25" i="82" l="1"/>
  <c r="B25" i="82"/>
  <c r="H25" i="82" s="1"/>
  <c r="M25" i="82" s="1"/>
  <c r="E24" i="82"/>
  <c r="B24" i="82"/>
  <c r="H24" i="82" s="1"/>
  <c r="M24" i="82" s="1"/>
  <c r="E23" i="82"/>
  <c r="B23" i="82"/>
  <c r="H23" i="82" s="1"/>
  <c r="M23" i="82" s="1"/>
  <c r="E22" i="82"/>
  <c r="B22" i="82"/>
  <c r="H22" i="82" s="1"/>
  <c r="M22" i="82" s="1"/>
  <c r="E20" i="82"/>
  <c r="B20" i="82"/>
  <c r="H20" i="82" s="1"/>
  <c r="M20" i="82" s="1"/>
  <c r="E19" i="82"/>
  <c r="B19" i="82"/>
  <c r="H19" i="82" s="1"/>
  <c r="M19" i="82" s="1"/>
  <c r="E18" i="82"/>
  <c r="B18" i="82"/>
  <c r="H18" i="82" s="1"/>
  <c r="M18" i="82" s="1"/>
  <c r="E17" i="82"/>
  <c r="B17" i="82"/>
  <c r="H17" i="82" s="1"/>
  <c r="M17" i="82" s="1"/>
  <c r="E15" i="82"/>
  <c r="B15" i="82"/>
  <c r="H15" i="82" s="1"/>
  <c r="M15" i="82" s="1"/>
  <c r="E14" i="82"/>
  <c r="B14" i="82"/>
  <c r="H14" i="82" s="1"/>
  <c r="M14" i="82" s="1"/>
  <c r="E13" i="82"/>
  <c r="B13" i="82"/>
  <c r="E12" i="82"/>
  <c r="E10" i="82" s="1"/>
  <c r="B12" i="82"/>
  <c r="H12" i="82" s="1"/>
  <c r="L10" i="82"/>
  <c r="K10" i="82"/>
  <c r="J10" i="82"/>
  <c r="I10" i="82"/>
  <c r="G10" i="82"/>
  <c r="F10" i="82"/>
  <c r="D10" i="82"/>
  <c r="C10" i="82"/>
  <c r="M12" i="82" l="1"/>
  <c r="H13" i="82"/>
  <c r="M13" i="82" s="1"/>
  <c r="B10" i="82"/>
  <c r="B10" i="61"/>
  <c r="H10" i="82" l="1"/>
  <c r="M10" i="82" s="1"/>
  <c r="O15" i="77"/>
  <c r="N15" i="77"/>
  <c r="M15" i="77"/>
  <c r="L15" i="77"/>
  <c r="K15" i="77"/>
  <c r="J15" i="77"/>
  <c r="I15" i="77"/>
  <c r="H15" i="77"/>
  <c r="G15" i="77"/>
  <c r="F15" i="77"/>
  <c r="E15" i="77"/>
  <c r="D15" i="77"/>
  <c r="C15" i="77"/>
  <c r="B15" i="77"/>
  <c r="AC16" i="75" l="1"/>
  <c r="AB16" i="75"/>
  <c r="Q16" i="75"/>
  <c r="G16" i="75"/>
  <c r="D16" i="75"/>
  <c r="AC15" i="75"/>
  <c r="AC13" i="75" s="1"/>
  <c r="AB15" i="75"/>
  <c r="R15" i="75"/>
  <c r="R13" i="75" s="1"/>
  <c r="Q15" i="75"/>
  <c r="G15" i="75"/>
  <c r="G13" i="75" s="1"/>
  <c r="D15" i="75"/>
  <c r="D13" i="75" s="1"/>
  <c r="AK13" i="75"/>
  <c r="AJ13" i="75"/>
  <c r="AI13" i="75"/>
  <c r="AH13" i="75"/>
  <c r="AG13" i="75"/>
  <c r="AF13" i="75"/>
  <c r="AE13" i="75"/>
  <c r="AD13" i="75"/>
  <c r="AB13" i="75"/>
  <c r="Z13" i="75"/>
  <c r="Y13" i="75"/>
  <c r="V13" i="75"/>
  <c r="U13" i="75"/>
  <c r="T13" i="75"/>
  <c r="S13" i="75"/>
  <c r="N13" i="75"/>
  <c r="M13" i="75"/>
  <c r="I13" i="75"/>
  <c r="H13" i="75"/>
  <c r="F13" i="75"/>
  <c r="E13" i="75"/>
  <c r="N17" i="74"/>
  <c r="M17" i="74"/>
  <c r="L17" i="74" s="1"/>
  <c r="H17" i="74"/>
  <c r="E17" i="74"/>
  <c r="N16" i="74"/>
  <c r="M16" i="74"/>
  <c r="H16" i="74"/>
  <c r="E16" i="74"/>
  <c r="N15" i="74"/>
  <c r="M15" i="74"/>
  <c r="H15" i="74"/>
  <c r="E15" i="74"/>
  <c r="U13" i="74"/>
  <c r="T13" i="74"/>
  <c r="S13" i="74"/>
  <c r="R13" i="74"/>
  <c r="Q13" i="74"/>
  <c r="P13" i="74"/>
  <c r="O13" i="74"/>
  <c r="N13" i="74"/>
  <c r="M13" i="74"/>
  <c r="K13" i="74"/>
  <c r="J13" i="74"/>
  <c r="I13" i="74"/>
  <c r="H13" i="74" s="1"/>
  <c r="G13" i="74"/>
  <c r="F13" i="74"/>
  <c r="D13" i="74"/>
  <c r="C13" i="74"/>
  <c r="AA16" i="75" l="1"/>
  <c r="P15" i="75"/>
  <c r="AL13" i="75"/>
  <c r="AA15" i="75"/>
  <c r="P16" i="75"/>
  <c r="Q13" i="75"/>
  <c r="L16" i="74"/>
  <c r="L13" i="74"/>
  <c r="L15" i="74"/>
  <c r="E13" i="74"/>
  <c r="Y14" i="57"/>
  <c r="AA13" i="75" l="1"/>
  <c r="P13" i="75"/>
  <c r="D10" i="61"/>
  <c r="K10" i="10" l="1"/>
  <c r="J8" i="9"/>
  <c r="K12" i="2" l="1"/>
  <c r="H6" i="12" l="1"/>
  <c r="H6" i="11"/>
  <c r="I6" i="11"/>
  <c r="J10" i="10"/>
  <c r="K18" i="9"/>
  <c r="J18" i="9"/>
  <c r="K8" i="9"/>
  <c r="AI12" i="67"/>
  <c r="AH12" i="67"/>
  <c r="Z12" i="67"/>
  <c r="Y12" i="67"/>
  <c r="K12" i="67"/>
  <c r="J12" i="67"/>
  <c r="G12" i="67" s="1"/>
  <c r="L13" i="66"/>
  <c r="AA12" i="2"/>
  <c r="P12" i="2"/>
  <c r="Q12" i="2"/>
  <c r="R12" i="2"/>
  <c r="S12" i="2"/>
  <c r="T12" i="2"/>
  <c r="U12" i="2"/>
  <c r="V12" i="2"/>
  <c r="W12" i="2"/>
  <c r="X12" i="2"/>
  <c r="Y12" i="2"/>
  <c r="Z12" i="2"/>
  <c r="O12" i="2"/>
  <c r="M12" i="2" s="1"/>
  <c r="N12" i="2"/>
  <c r="N13" i="2"/>
  <c r="N14" i="2"/>
  <c r="N15" i="2"/>
  <c r="M13" i="2"/>
  <c r="M14" i="2"/>
  <c r="M15" i="2"/>
  <c r="J12" i="2"/>
  <c r="I12" i="2"/>
  <c r="H13" i="2"/>
  <c r="H14" i="2"/>
  <c r="H15" i="2"/>
  <c r="G12" i="2"/>
  <c r="F12" i="2"/>
  <c r="E13" i="2"/>
  <c r="E14" i="2"/>
  <c r="E15" i="2"/>
  <c r="D12" i="2"/>
  <c r="C12" i="2"/>
  <c r="AD12" i="57"/>
  <c r="AC12" i="57"/>
  <c r="AB15" i="57"/>
  <c r="AA12" i="57"/>
  <c r="Z12" i="57"/>
  <c r="Y13" i="57"/>
  <c r="Y15" i="57"/>
  <c r="N12" i="57"/>
  <c r="O12" i="57"/>
  <c r="P12" i="57"/>
  <c r="Q12" i="57"/>
  <c r="R12" i="57"/>
  <c r="S12" i="57"/>
  <c r="T12" i="57"/>
  <c r="U12" i="57"/>
  <c r="V12" i="57"/>
  <c r="W12" i="57"/>
  <c r="X12" i="57"/>
  <c r="M12" i="57"/>
  <c r="L13" i="57"/>
  <c r="L14" i="57"/>
  <c r="L15" i="57"/>
  <c r="K13" i="57"/>
  <c r="K14" i="57"/>
  <c r="K15" i="57"/>
  <c r="I12" i="57"/>
  <c r="H12" i="57"/>
  <c r="G15" i="57"/>
  <c r="F12" i="57"/>
  <c r="E12" i="57"/>
  <c r="D15" i="57"/>
  <c r="C12" i="57"/>
  <c r="B12" i="57"/>
  <c r="X16" i="1"/>
  <c r="W16" i="1"/>
  <c r="V17" i="1"/>
  <c r="V18" i="1"/>
  <c r="V19" i="1"/>
  <c r="U16" i="1"/>
  <c r="T16" i="1"/>
  <c r="S17" i="1"/>
  <c r="S18" i="1"/>
  <c r="S19" i="1"/>
  <c r="N16" i="1"/>
  <c r="O16" i="1"/>
  <c r="P16" i="1"/>
  <c r="Q16" i="1"/>
  <c r="R16" i="1"/>
  <c r="M16" i="1"/>
  <c r="L18" i="1"/>
  <c r="L19" i="1"/>
  <c r="L17" i="1"/>
  <c r="K18" i="1"/>
  <c r="K19" i="1"/>
  <c r="K17" i="1"/>
  <c r="I16" i="1"/>
  <c r="H16" i="1"/>
  <c r="G17" i="1"/>
  <c r="G18" i="1"/>
  <c r="G19" i="1"/>
  <c r="F16" i="1"/>
  <c r="E16" i="1"/>
  <c r="D18" i="1"/>
  <c r="D19" i="1"/>
  <c r="D17" i="1"/>
  <c r="C16" i="1"/>
  <c r="B16" i="1"/>
  <c r="J19" i="1" l="1"/>
  <c r="H12" i="67"/>
  <c r="K12" i="57"/>
  <c r="L12" i="57"/>
  <c r="V16" i="1"/>
  <c r="K16" i="1"/>
  <c r="L16" i="1"/>
  <c r="J17" i="1"/>
  <c r="G16" i="1"/>
  <c r="D16" i="1"/>
  <c r="AB12" i="57"/>
  <c r="S16" i="1"/>
  <c r="L15" i="2"/>
  <c r="L14" i="2"/>
  <c r="L13" i="2"/>
  <c r="H12" i="2"/>
  <c r="E12" i="2"/>
  <c r="Y12" i="57"/>
  <c r="J15" i="57"/>
  <c r="G12" i="57"/>
  <c r="D12" i="57"/>
  <c r="L12" i="2"/>
  <c r="J18" i="1"/>
  <c r="H27" i="12"/>
  <c r="H28" i="12"/>
  <c r="H29" i="12"/>
  <c r="H30" i="12"/>
  <c r="H26" i="12"/>
  <c r="J12" i="57" l="1"/>
  <c r="J16" i="1"/>
  <c r="H10" i="12" l="1"/>
  <c r="C12" i="67" l="1"/>
  <c r="P13" i="66"/>
  <c r="G13" i="66"/>
  <c r="C13" i="66"/>
  <c r="AG12" i="67" l="1"/>
  <c r="X12" i="67"/>
  <c r="I12" i="67"/>
  <c r="F12" i="67" l="1"/>
  <c r="F10" i="61"/>
  <c r="E10" i="61"/>
  <c r="C10" i="61"/>
  <c r="D13" i="57" l="1"/>
  <c r="D14" i="57"/>
  <c r="AB14" i="57"/>
  <c r="J14" i="57"/>
  <c r="G14" i="57"/>
  <c r="AB13" i="57"/>
  <c r="J13" i="57"/>
  <c r="G13" i="57"/>
  <c r="I13" i="10" l="1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I19" i="10"/>
  <c r="I18" i="10"/>
  <c r="I17" i="10"/>
  <c r="I15" i="10"/>
  <c r="I14" i="10"/>
  <c r="I12" i="10"/>
  <c r="I20" i="9"/>
  <c r="I19" i="9"/>
  <c r="I16" i="9"/>
  <c r="I15" i="9"/>
  <c r="I14" i="9"/>
  <c r="I13" i="9"/>
  <c r="I12" i="9"/>
  <c r="I11" i="9"/>
  <c r="I10" i="9"/>
  <c r="G6" i="11" l="1"/>
  <c r="I8" i="9"/>
  <c r="I18" i="9"/>
  <c r="H8" i="12"/>
  <c r="I10" i="10"/>
</calcChain>
</file>

<file path=xl/sharedStrings.xml><?xml version="1.0" encoding="utf-8"?>
<sst xmlns="http://schemas.openxmlformats.org/spreadsheetml/2006/main" count="1892" uniqueCount="1149">
  <si>
    <t>深堀陣屋跡のアコウ</t>
    <rPh sb="0" eb="2">
      <t>ふかほり</t>
    </rPh>
    <rPh sb="2" eb="4">
      <t>じんや</t>
    </rPh>
    <rPh sb="4" eb="5">
      <t>あと</t>
    </rPh>
    <phoneticPr fontId="14" type="Hiragana"/>
  </si>
  <si>
    <t>本河内宝篋印塔</t>
    <rPh sb="0" eb="1">
      <t>ほん</t>
    </rPh>
    <rPh sb="1" eb="2">
      <t>かわ</t>
    </rPh>
    <rPh sb="2" eb="3">
      <t>ない</t>
    </rPh>
    <rPh sb="3" eb="4">
      <t>たから</t>
    </rPh>
    <rPh sb="4" eb="5">
      <t>はこ</t>
    </rPh>
    <rPh sb="5" eb="6">
      <t>いん</t>
    </rPh>
    <rPh sb="6" eb="7">
      <t>とう</t>
    </rPh>
    <phoneticPr fontId="14" type="Hiragana"/>
  </si>
  <si>
    <t>その１　　常　設　展　観　覧　者　数</t>
    <rPh sb="5" eb="6">
      <t>ツネ</t>
    </rPh>
    <rPh sb="7" eb="8">
      <t>セツ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4"/>
  </si>
  <si>
    <t>(単位　　日、人）</t>
    <rPh sb="1" eb="3">
      <t>タンイ</t>
    </rPh>
    <rPh sb="5" eb="6">
      <t>ヒ</t>
    </rPh>
    <rPh sb="7" eb="8">
      <t>ニン</t>
    </rPh>
    <phoneticPr fontId="4"/>
  </si>
  <si>
    <t>総数</t>
    <rPh sb="0" eb="1">
      <t>ソウ</t>
    </rPh>
    <rPh sb="1" eb="2">
      <t>スウ</t>
    </rPh>
    <phoneticPr fontId="4"/>
  </si>
  <si>
    <t>有料</t>
    <rPh sb="0" eb="2">
      <t>ユウリョウ</t>
    </rPh>
    <phoneticPr fontId="4"/>
  </si>
  <si>
    <t>無料</t>
    <rPh sb="0" eb="2">
      <t>ムリョウ</t>
    </rPh>
    <phoneticPr fontId="4"/>
  </si>
  <si>
    <t>大学生</t>
    <rPh sb="0" eb="1">
      <t>ダイ</t>
    </rPh>
    <rPh sb="1" eb="3">
      <t>ガクセイ</t>
    </rPh>
    <phoneticPr fontId="4"/>
  </si>
  <si>
    <t>小・中・高校生</t>
    <rPh sb="0" eb="1">
      <t>ショウ</t>
    </rPh>
    <rPh sb="2" eb="3">
      <t>ナカ</t>
    </rPh>
    <rPh sb="4" eb="7">
      <t>コウコウセイ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</si>
  <si>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</si>
  <si>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</si>
  <si>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資料　　長崎県美術館　　　</t>
    <rPh sb="0" eb="2">
      <t>シリョウ</t>
    </rPh>
    <rPh sb="4" eb="7">
      <t>ナガサキケン</t>
    </rPh>
    <rPh sb="7" eb="10">
      <t>ビジュツカン</t>
    </rPh>
    <phoneticPr fontId="4"/>
  </si>
  <si>
    <t>その２　　企　画　展　観　覧　者　数</t>
    <rPh sb="5" eb="6">
      <t>クワダ</t>
    </rPh>
    <rPh sb="7" eb="8">
      <t>ガ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4"/>
  </si>
  <si>
    <t>年度・展覧会名</t>
    <rPh sb="0" eb="1">
      <t>トシ</t>
    </rPh>
    <rPh sb="1" eb="2">
      <t>ド</t>
    </rPh>
    <rPh sb="3" eb="5">
      <t>テンラン</t>
    </rPh>
    <rPh sb="5" eb="6">
      <t>カイ</t>
    </rPh>
    <rPh sb="6" eb="7">
      <t>メイ</t>
    </rPh>
    <phoneticPr fontId="4"/>
  </si>
  <si>
    <t>利用可能
日数</t>
  </si>
  <si>
    <t>映画
展示会等</t>
  </si>
  <si>
    <t>シニア（70歳以上）</t>
    <rPh sb="6" eb="9">
      <t>サイイジョウ</t>
    </rPh>
    <phoneticPr fontId="4"/>
  </si>
  <si>
    <t>(単位　　件、人）</t>
    <rPh sb="1" eb="3">
      <t>タンイ</t>
    </rPh>
    <rPh sb="5" eb="6">
      <t>ケン</t>
    </rPh>
    <rPh sb="7" eb="8">
      <t>ニン</t>
    </rPh>
    <phoneticPr fontId="4"/>
  </si>
  <si>
    <t>高校生</t>
    <rPh sb="0" eb="3">
      <t>コウコウセイ</t>
    </rPh>
    <phoneticPr fontId="4"/>
  </si>
  <si>
    <t>小・中学生</t>
    <rPh sb="0" eb="1">
      <t>ショウ</t>
    </rPh>
    <rPh sb="2" eb="5">
      <t>チュウガクセイ</t>
    </rPh>
    <phoneticPr fontId="4"/>
  </si>
  <si>
    <t>資料　　長崎歴史文化博物館　　　</t>
    <rPh sb="0" eb="2">
      <t>シリョウ</t>
    </rPh>
    <rPh sb="4" eb="6">
      <t>ナガサキ</t>
    </rPh>
    <rPh sb="6" eb="8">
      <t>レキシ</t>
    </rPh>
    <rPh sb="8" eb="10">
      <t>ブンカ</t>
    </rPh>
    <rPh sb="10" eb="13">
      <t>ハクブツカン</t>
    </rPh>
    <phoneticPr fontId="4"/>
  </si>
  <si>
    <t>間の瀬狂言</t>
    <rPh sb="0" eb="1">
      <t>ま</t>
    </rPh>
    <rPh sb="2" eb="3">
      <t>せ</t>
    </rPh>
    <rPh sb="3" eb="5">
      <t>きょうげん</t>
    </rPh>
    <phoneticPr fontId="14" type="Hiragana"/>
  </si>
  <si>
    <t>喜多元規筆慈岳和尚法像</t>
    <rPh sb="0" eb="2">
      <t>きた</t>
    </rPh>
    <rPh sb="2" eb="3">
      <t>げん</t>
    </rPh>
    <rPh sb="3" eb="4">
      <t>き</t>
    </rPh>
    <rPh sb="4" eb="5">
      <t>ふで</t>
    </rPh>
    <rPh sb="5" eb="6">
      <t>じ</t>
    </rPh>
    <rPh sb="6" eb="7">
      <t>がく</t>
    </rPh>
    <rPh sb="7" eb="9">
      <t>おしょう</t>
    </rPh>
    <rPh sb="9" eb="10">
      <t>ほう</t>
    </rPh>
    <rPh sb="10" eb="11">
      <t>ぞう</t>
    </rPh>
    <phoneticPr fontId="14" type="Hiragana"/>
  </si>
  <si>
    <t>東望山砲台跡</t>
    <rPh sb="0" eb="1">
      <t>ひがし</t>
    </rPh>
    <rPh sb="1" eb="2">
      <t>のぞ</t>
    </rPh>
    <rPh sb="2" eb="3">
      <t>やま</t>
    </rPh>
    <rPh sb="3" eb="5">
      <t>ほうだい</t>
    </rPh>
    <rPh sb="5" eb="6">
      <t>あと</t>
    </rPh>
    <phoneticPr fontId="14" type="Hiragana"/>
  </si>
  <si>
    <t>太田尾の大クス</t>
    <rPh sb="0" eb="2">
      <t>おおた</t>
    </rPh>
    <rPh sb="2" eb="3">
      <t>お</t>
    </rPh>
    <rPh sb="4" eb="5">
      <t>おお</t>
    </rPh>
    <phoneticPr fontId="14" type="Hiragana"/>
  </si>
  <si>
    <t>喜多元規筆東瀾和尚法像</t>
    <rPh sb="0" eb="2">
      <t>きた</t>
    </rPh>
    <rPh sb="2" eb="3">
      <t>げん</t>
    </rPh>
    <rPh sb="3" eb="4">
      <t>き</t>
    </rPh>
    <rPh sb="4" eb="5">
      <t>ふで</t>
    </rPh>
    <rPh sb="5" eb="6">
      <t>ひがし</t>
    </rPh>
    <rPh sb="6" eb="7">
      <t>なみ</t>
    </rPh>
    <rPh sb="7" eb="9">
      <t>おしょう</t>
    </rPh>
    <rPh sb="9" eb="10">
      <t>ほう</t>
    </rPh>
    <rPh sb="10" eb="11">
      <t>ぞう</t>
    </rPh>
    <phoneticPr fontId="14" type="Hiragana"/>
  </si>
  <si>
    <t>宮摺山ン神の社叢</t>
    <rPh sb="0" eb="1">
      <t>みや</t>
    </rPh>
    <rPh sb="1" eb="2">
      <t>す</t>
    </rPh>
    <rPh sb="2" eb="3">
      <t>やま</t>
    </rPh>
    <rPh sb="4" eb="5">
      <t>かみ</t>
    </rPh>
    <rPh sb="6" eb="7">
      <t>しゃ</t>
    </rPh>
    <rPh sb="7" eb="8">
      <t>くさむら</t>
    </rPh>
    <phoneticPr fontId="14" type="Hiragana"/>
  </si>
  <si>
    <t>シーボルト関係資料</t>
    <rPh sb="5" eb="7">
      <t>かんけい</t>
    </rPh>
    <rPh sb="7" eb="9">
      <t>しりょう</t>
    </rPh>
    <phoneticPr fontId="14" type="Hiragana"/>
  </si>
  <si>
    <t>日本二十六聖人殉教地</t>
    <rPh sb="0" eb="2">
      <t>にほん</t>
    </rPh>
    <rPh sb="2" eb="5">
      <t>にじゅうろく</t>
    </rPh>
    <rPh sb="5" eb="6">
      <t>せい</t>
    </rPh>
    <rPh sb="6" eb="7">
      <t>じん</t>
    </rPh>
    <rPh sb="7" eb="9">
      <t>じゅんきょう</t>
    </rPh>
    <rPh sb="9" eb="10">
      <t>ち</t>
    </rPh>
    <phoneticPr fontId="14" type="Hiragana"/>
  </si>
  <si>
    <t>崇福寺蔵仏舎利塔並びに舎利殿</t>
    <rPh sb="1" eb="2">
      <t>ふく</t>
    </rPh>
    <rPh sb="2" eb="3">
      <t>てら</t>
    </rPh>
    <rPh sb="3" eb="4">
      <t>くら</t>
    </rPh>
    <rPh sb="4" eb="7">
      <t>ぶっしゃり</t>
    </rPh>
    <rPh sb="7" eb="8">
      <t>とう</t>
    </rPh>
    <rPh sb="8" eb="9">
      <t>なら</t>
    </rPh>
    <rPh sb="11" eb="13">
      <t>しゃり</t>
    </rPh>
    <rPh sb="13" eb="14">
      <t>どの</t>
    </rPh>
    <phoneticPr fontId="14" type="Hiragana"/>
  </si>
  <si>
    <t>高木家墓地</t>
    <rPh sb="0" eb="2">
      <t>たかき</t>
    </rPh>
    <rPh sb="2" eb="3">
      <t>いえ</t>
    </rPh>
    <rPh sb="3" eb="5">
      <t>ぼち</t>
    </rPh>
    <phoneticPr fontId="14" type="Hiragana"/>
  </si>
  <si>
    <t>式見のエノキ</t>
    <rPh sb="0" eb="1">
      <t>しき</t>
    </rPh>
    <rPh sb="1" eb="2">
      <t>み</t>
    </rPh>
    <phoneticPr fontId="14" type="Hiragana"/>
  </si>
  <si>
    <t>開館
日数</t>
    <rPh sb="0" eb="2">
      <t>カイカン</t>
    </rPh>
    <rPh sb="3" eb="5">
      <t>ニッスウ</t>
    </rPh>
    <phoneticPr fontId="4"/>
  </si>
  <si>
    <t>企画展券に
よる観覧者</t>
    <rPh sb="0" eb="2">
      <t>キカク</t>
    </rPh>
    <rPh sb="2" eb="3">
      <t>テン</t>
    </rPh>
    <rPh sb="3" eb="4">
      <t>ケン</t>
    </rPh>
    <rPh sb="8" eb="10">
      <t>カンラン</t>
    </rPh>
    <rPh sb="10" eb="11">
      <t>シャ</t>
    </rPh>
    <phoneticPr fontId="4"/>
  </si>
  <si>
    <t>花月</t>
    <rPh sb="0" eb="2">
      <t>かげつ</t>
    </rPh>
    <phoneticPr fontId="14" type="Hiragana"/>
  </si>
  <si>
    <t>一の瀬無縁塔</t>
    <rPh sb="0" eb="1">
      <t>いち</t>
    </rPh>
    <rPh sb="2" eb="3">
      <t>せ</t>
    </rPh>
    <rPh sb="3" eb="5">
      <t>むえん</t>
    </rPh>
    <rPh sb="5" eb="6">
      <t>とう</t>
    </rPh>
    <phoneticPr fontId="14" type="Hiragana"/>
  </si>
  <si>
    <t>高島家墓地</t>
    <rPh sb="0" eb="1">
      <t>たか</t>
    </rPh>
    <rPh sb="1" eb="2">
      <t>しま</t>
    </rPh>
    <rPh sb="2" eb="3">
      <t>いえ</t>
    </rPh>
    <rPh sb="3" eb="5">
      <t>ぼち</t>
    </rPh>
    <phoneticPr fontId="14" type="Hiragana"/>
  </si>
  <si>
    <t>崇福寺媽姐堂</t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4" type="Hiragana"/>
  </si>
  <si>
    <t>茂木道無縁塔</t>
    <rPh sb="0" eb="2">
      <t>もぎ</t>
    </rPh>
    <rPh sb="2" eb="3">
      <t>どう</t>
    </rPh>
    <rPh sb="3" eb="5">
      <t>むえん</t>
    </rPh>
    <rPh sb="5" eb="6">
      <t>とう</t>
    </rPh>
    <phoneticPr fontId="14" type="Hiragana"/>
  </si>
  <si>
    <t>清水寺の梵鐘</t>
    <rPh sb="0" eb="2">
      <t>しみず</t>
    </rPh>
    <rPh sb="2" eb="3">
      <t>でら</t>
    </rPh>
    <rPh sb="4" eb="5">
      <t>ぼん</t>
    </rPh>
    <rPh sb="5" eb="6">
      <t>しょう</t>
    </rPh>
    <phoneticPr fontId="14" type="Hiragana"/>
  </si>
  <si>
    <t>東海の墓</t>
    <rPh sb="0" eb="2">
      <t>とうかい</t>
    </rPh>
    <rPh sb="3" eb="4">
      <t>はか</t>
    </rPh>
    <phoneticPr fontId="14" type="Hiragana"/>
  </si>
  <si>
    <t>長崎金星観測碑・観測台</t>
    <rPh sb="0" eb="2">
      <t>ながさき</t>
    </rPh>
    <rPh sb="2" eb="4">
      <t>きんせい</t>
    </rPh>
    <rPh sb="4" eb="6">
      <t>かんそく</t>
    </rPh>
    <rPh sb="6" eb="7">
      <t>ひ</t>
    </rPh>
    <rPh sb="8" eb="10">
      <t>かんそく</t>
    </rPh>
    <rPh sb="10" eb="11">
      <t>だい</t>
    </rPh>
    <phoneticPr fontId="14" type="Hiragana"/>
  </si>
  <si>
    <t>発心寺の梵鐘</t>
    <rPh sb="0" eb="2">
      <t>ほっしん</t>
    </rPh>
    <rPh sb="2" eb="3">
      <t>てら</t>
    </rPh>
    <rPh sb="4" eb="6">
      <t>ぼんしょう</t>
    </rPh>
    <phoneticPr fontId="14" type="Hiragana"/>
  </si>
  <si>
    <t>深堀鍋島家墓地</t>
    <rPh sb="0" eb="2">
      <t>ふかほり</t>
    </rPh>
    <rPh sb="2" eb="4">
      <t>なべしま</t>
    </rPh>
    <rPh sb="4" eb="5">
      <t>いえ</t>
    </rPh>
    <rPh sb="5" eb="7">
      <t>ぼち</t>
    </rPh>
    <phoneticPr fontId="14" type="Hiragana"/>
  </si>
  <si>
    <t>出津のプラケット「無原罪の聖母」</t>
    <rPh sb="0" eb="2">
      <t>でづ</t>
    </rPh>
    <rPh sb="9" eb="12">
      <t>むげんざい</t>
    </rPh>
    <rPh sb="13" eb="15">
      <t>せいぼ</t>
    </rPh>
    <phoneticPr fontId="14" type="Hiragana"/>
  </si>
  <si>
    <t>木版画筆彩「煉獄の霊魂の救い」</t>
    <rPh sb="0" eb="3">
      <t>もくはんが</t>
    </rPh>
    <rPh sb="3" eb="4">
      <t>ひつ</t>
    </rPh>
    <rPh sb="4" eb="5">
      <t>いろどり</t>
    </rPh>
    <rPh sb="6" eb="8">
      <t>れんごく</t>
    </rPh>
    <rPh sb="9" eb="11">
      <t>れいこん</t>
    </rPh>
    <rPh sb="12" eb="13">
      <t>すく</t>
    </rPh>
    <phoneticPr fontId="14" type="Hiragana"/>
  </si>
  <si>
    <t>伊王島灯台旧吏員退息所</t>
    <rPh sb="0" eb="3">
      <t>いおうじま</t>
    </rPh>
    <rPh sb="3" eb="5">
      <t>とうだい</t>
    </rPh>
    <rPh sb="5" eb="6">
      <t>きゅう</t>
    </rPh>
    <rPh sb="6" eb="8">
      <t>りいん</t>
    </rPh>
    <rPh sb="8" eb="9">
      <t>たい</t>
    </rPh>
    <rPh sb="9" eb="10">
      <t>そく</t>
    </rPh>
    <rPh sb="10" eb="11">
      <t>しょ</t>
    </rPh>
    <phoneticPr fontId="14" type="Hiragana"/>
  </si>
  <si>
    <t>脇岬ノアサガオ群落</t>
    <rPh sb="0" eb="1">
      <t>わき</t>
    </rPh>
    <rPh sb="1" eb="2">
      <t>みさき</t>
    </rPh>
    <rPh sb="7" eb="9">
      <t>ぐんらく</t>
    </rPh>
    <phoneticPr fontId="14" type="Hiragana"/>
  </si>
  <si>
    <t>弁天山樹叢</t>
    <rPh sb="0" eb="2">
      <t>べんてん</t>
    </rPh>
    <rPh sb="2" eb="3">
      <t>やま</t>
    </rPh>
    <rPh sb="3" eb="4">
      <t>じゅ</t>
    </rPh>
    <rPh sb="4" eb="5">
      <t>くさむら</t>
    </rPh>
    <phoneticPr fontId="14" type="Hiragana"/>
  </si>
  <si>
    <t>川原大池樹林</t>
    <rPh sb="0" eb="2">
      <t>かわら</t>
    </rPh>
    <rPh sb="2" eb="4">
      <t>おおいけ</t>
    </rPh>
    <rPh sb="4" eb="6">
      <t>じゅりん</t>
    </rPh>
    <phoneticPr fontId="14" type="Hiragana"/>
  </si>
  <si>
    <t>琴海のカネコシダ群落</t>
    <rPh sb="0" eb="2">
      <t>きんかい</t>
    </rPh>
    <rPh sb="8" eb="10">
      <t>ぐんらく</t>
    </rPh>
    <phoneticPr fontId="14" type="Hiragana"/>
  </si>
  <si>
    <t>琴海のヒイラギ</t>
    <rPh sb="0" eb="2">
      <t>きんかい</t>
    </rPh>
    <phoneticPr fontId="14" type="Hiragana"/>
  </si>
  <si>
    <t>脇岬のビーチロック</t>
    <rPh sb="0" eb="1">
      <t>わき</t>
    </rPh>
    <rPh sb="1" eb="2">
      <t>みさき</t>
    </rPh>
    <phoneticPr fontId="14" type="Hiragana"/>
  </si>
  <si>
    <t>野母崎の変はんれい岩露出地</t>
    <rPh sb="0" eb="3">
      <t>のもざき</t>
    </rPh>
    <rPh sb="4" eb="5">
      <t>へん</t>
    </rPh>
    <rPh sb="9" eb="10">
      <t>いわ</t>
    </rPh>
    <rPh sb="10" eb="11">
      <t>ろ</t>
    </rPh>
    <rPh sb="11" eb="12">
      <t>で</t>
    </rPh>
    <rPh sb="12" eb="13">
      <t>ち</t>
    </rPh>
    <phoneticPr fontId="14" type="Hiragana"/>
  </si>
  <si>
    <t>観音寺の梵鐘</t>
    <rPh sb="0" eb="3">
      <t>かんのんじ</t>
    </rPh>
    <rPh sb="4" eb="5">
      <t>ぼん</t>
    </rPh>
    <rPh sb="5" eb="6">
      <t>かね</t>
    </rPh>
    <phoneticPr fontId="14" type="Hiragana"/>
  </si>
  <si>
    <t>正瑞寺地蔵銅像</t>
    <rPh sb="0" eb="1">
      <t>せい</t>
    </rPh>
    <rPh sb="1" eb="2">
      <t>ずい</t>
    </rPh>
    <rPh sb="2" eb="3">
      <t>でら</t>
    </rPh>
    <rPh sb="3" eb="5">
      <t>じぞう</t>
    </rPh>
    <rPh sb="5" eb="7">
      <t>どうぞう</t>
    </rPh>
    <phoneticPr fontId="14" type="Hiragana"/>
  </si>
  <si>
    <t>羅漢渡海図及び同図賛寄書</t>
    <rPh sb="0" eb="1">
      <t>ら</t>
    </rPh>
    <rPh sb="1" eb="2">
      <t>かん</t>
    </rPh>
    <rPh sb="2" eb="3">
      <t>わた</t>
    </rPh>
    <rPh sb="3" eb="4">
      <t>うみ</t>
    </rPh>
    <rPh sb="4" eb="5">
      <t>ず</t>
    </rPh>
    <rPh sb="5" eb="6">
      <t>およ</t>
    </rPh>
    <rPh sb="7" eb="8">
      <t>どう</t>
    </rPh>
    <rPh sb="8" eb="9">
      <t>ず</t>
    </rPh>
    <rPh sb="9" eb="10">
      <t>さん</t>
    </rPh>
    <rPh sb="10" eb="12">
      <t>よせがき</t>
    </rPh>
    <phoneticPr fontId="14" type="Hiragana"/>
  </si>
  <si>
    <t>石版「キリシタン暦」</t>
    <rPh sb="0" eb="2">
      <t>せきばん</t>
    </rPh>
    <rPh sb="8" eb="9">
      <t>れき</t>
    </rPh>
    <phoneticPr fontId="14" type="Hiragana"/>
  </si>
  <si>
    <t>中国製キリスト教木版画</t>
    <rPh sb="0" eb="2">
      <t>ちゅうごく</t>
    </rPh>
    <rPh sb="2" eb="3">
      <t>せい</t>
    </rPh>
    <rPh sb="7" eb="8">
      <t>きょう</t>
    </rPh>
    <rPh sb="8" eb="10">
      <t>もくはん</t>
    </rPh>
    <rPh sb="10" eb="11">
      <t>が</t>
    </rPh>
    <phoneticPr fontId="14" type="Hiragana"/>
  </si>
  <si>
    <t>俊寛僧都墓碑</t>
    <rPh sb="0" eb="1">
      <t>しゅん</t>
    </rPh>
    <rPh sb="1" eb="2">
      <t>かん</t>
    </rPh>
    <rPh sb="2" eb="3">
      <t>そう</t>
    </rPh>
    <rPh sb="3" eb="4">
      <t>みやこ</t>
    </rPh>
    <rPh sb="4" eb="5">
      <t>はか</t>
    </rPh>
    <rPh sb="5" eb="6">
      <t>ひ</t>
    </rPh>
    <phoneticPr fontId="14" type="Hiragana"/>
  </si>
  <si>
    <t>圓福寺の梵鐘</t>
    <rPh sb="0" eb="1">
      <t>えん</t>
    </rPh>
    <rPh sb="1" eb="2">
      <t>ふく</t>
    </rPh>
    <rPh sb="2" eb="3">
      <t>てら</t>
    </rPh>
    <rPh sb="4" eb="5">
      <t>ぼん</t>
    </rPh>
    <rPh sb="5" eb="6">
      <t>かね</t>
    </rPh>
    <phoneticPr fontId="14" type="Hiragana"/>
  </si>
  <si>
    <t>即非禅師書憩香山岩謁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いこ</t>
    </rPh>
    <rPh sb="6" eb="7">
      <t>か</t>
    </rPh>
    <rPh sb="7" eb="8">
      <t>やま</t>
    </rPh>
    <rPh sb="8" eb="9">
      <t>いわ</t>
    </rPh>
    <rPh sb="9" eb="10">
      <t>えつ</t>
    </rPh>
    <phoneticPr fontId="14" type="Hiragana"/>
  </si>
  <si>
    <t>野母村絵踏帳</t>
    <rPh sb="0" eb="2">
      <t>のも</t>
    </rPh>
    <rPh sb="2" eb="3">
      <t>むら</t>
    </rPh>
    <rPh sb="3" eb="4">
      <t>え</t>
    </rPh>
    <rPh sb="4" eb="5">
      <t>ふ</t>
    </rPh>
    <rPh sb="5" eb="6">
      <t>ちょう</t>
    </rPh>
    <phoneticPr fontId="14" type="Hiragana"/>
  </si>
  <si>
    <t>深堀家系図・深堀系図証文記</t>
    <rPh sb="0" eb="2">
      <t>ふかほり</t>
    </rPh>
    <rPh sb="2" eb="3">
      <t>か</t>
    </rPh>
    <rPh sb="3" eb="5">
      <t>けいず</t>
    </rPh>
    <rPh sb="6" eb="8">
      <t>ふかほり</t>
    </rPh>
    <rPh sb="8" eb="10">
      <t>けいず</t>
    </rPh>
    <rPh sb="10" eb="11">
      <t>あかし</t>
    </rPh>
    <rPh sb="11" eb="13">
      <t>あやき</t>
    </rPh>
    <phoneticPr fontId="14" type="Hiragana"/>
  </si>
  <si>
    <t>香焼の鰯網漁関係資料</t>
    <rPh sb="0" eb="2">
      <t>かやき</t>
    </rPh>
    <rPh sb="3" eb="4">
      <t>いわし</t>
    </rPh>
    <rPh sb="4" eb="5">
      <t>もう</t>
    </rPh>
    <rPh sb="5" eb="6">
      <t>りょう</t>
    </rPh>
    <rPh sb="6" eb="8">
      <t>かんけい</t>
    </rPh>
    <rPh sb="8" eb="10">
      <t>しりょう</t>
    </rPh>
    <phoneticPr fontId="14" type="Hiragana"/>
  </si>
  <si>
    <t>県別</t>
    <rPh sb="0" eb="1">
      <t>ケン</t>
    </rPh>
    <rPh sb="1" eb="2">
      <t>ベツ</t>
    </rPh>
    <phoneticPr fontId="4"/>
  </si>
  <si>
    <t>県外就職者</t>
    <rPh sb="0" eb="1">
      <t>ケン</t>
    </rPh>
    <rPh sb="1" eb="2">
      <t>ガイ</t>
    </rPh>
    <rPh sb="2" eb="3">
      <t>ジュ</t>
    </rPh>
    <rPh sb="3" eb="4">
      <t>ショク</t>
    </rPh>
    <rPh sb="4" eb="5">
      <t>シャ</t>
    </rPh>
    <phoneticPr fontId="4"/>
  </si>
  <si>
    <t>大聖寺跡の墓碑群</t>
    <rPh sb="0" eb="1">
      <t>だい</t>
    </rPh>
    <rPh sb="1" eb="2">
      <t>せい</t>
    </rPh>
    <rPh sb="2" eb="3">
      <t>てら</t>
    </rPh>
    <rPh sb="3" eb="4">
      <t>あと</t>
    </rPh>
    <rPh sb="5" eb="6">
      <t>はか</t>
    </rPh>
    <rPh sb="6" eb="7">
      <t>ひ</t>
    </rPh>
    <rPh sb="7" eb="8">
      <t>ぐん</t>
    </rPh>
    <phoneticPr fontId="14" type="Hiragana"/>
  </si>
  <si>
    <t>観音寺の民俗関係資料</t>
    <rPh sb="0" eb="3">
      <t>かんのんじ</t>
    </rPh>
    <rPh sb="4" eb="6">
      <t>みんぞく</t>
    </rPh>
    <rPh sb="6" eb="8">
      <t>かんけい</t>
    </rPh>
    <rPh sb="8" eb="10">
      <t>しりょう</t>
    </rPh>
    <phoneticPr fontId="14" type="Hiragana"/>
  </si>
  <si>
    <t>枯松神社</t>
    <rPh sb="0" eb="1">
      <t>か</t>
    </rPh>
    <rPh sb="1" eb="2">
      <t>まつ</t>
    </rPh>
    <rPh sb="2" eb="4">
      <t>じんじゃ</t>
    </rPh>
    <phoneticPr fontId="14" type="Hiragana"/>
  </si>
  <si>
    <t>鷹ノ巣石鍋製作所跡</t>
    <rPh sb="0" eb="1">
      <t>たか</t>
    </rPh>
    <rPh sb="2" eb="3">
      <t>す</t>
    </rPh>
    <rPh sb="3" eb="5">
      <t>いしなべ</t>
    </rPh>
    <rPh sb="5" eb="7">
      <t>せいさく</t>
    </rPh>
    <rPh sb="7" eb="8">
      <t>しょ</t>
    </rPh>
    <rPh sb="8" eb="9">
      <t>せき</t>
    </rPh>
    <phoneticPr fontId="14" type="Hiragana"/>
  </si>
  <si>
    <t>唐人海難者改葬供養塔</t>
    <rPh sb="0" eb="2">
      <t>とうじん</t>
    </rPh>
    <rPh sb="2" eb="4">
      <t>かいなん</t>
    </rPh>
    <rPh sb="4" eb="5">
      <t>しゃ</t>
    </rPh>
    <rPh sb="5" eb="7">
      <t>かいそう</t>
    </rPh>
    <rPh sb="7" eb="9">
      <t>くよう</t>
    </rPh>
    <rPh sb="9" eb="10">
      <t>とう</t>
    </rPh>
    <phoneticPr fontId="14" type="Hiragana"/>
  </si>
  <si>
    <t>外海キリシタン関係伝承地</t>
    <rPh sb="0" eb="2">
      <t>そとめ</t>
    </rPh>
    <rPh sb="7" eb="9">
      <t>かんけい</t>
    </rPh>
    <rPh sb="9" eb="11">
      <t>でんしょう</t>
    </rPh>
    <rPh sb="11" eb="12">
      <t>ち</t>
    </rPh>
    <phoneticPr fontId="14" type="Hiragana"/>
  </si>
  <si>
    <t>神浦氏墓地</t>
    <rPh sb="0" eb="2">
      <t>かみうら</t>
    </rPh>
    <rPh sb="2" eb="3">
      <t>し</t>
    </rPh>
    <rPh sb="3" eb="5">
      <t>ぼち</t>
    </rPh>
    <phoneticPr fontId="14" type="Hiragana"/>
  </si>
  <si>
    <t>外海深入の辻傍示石</t>
    <rPh sb="0" eb="2">
      <t>そとめ</t>
    </rPh>
    <rPh sb="2" eb="4">
      <t>ふかい</t>
    </rPh>
    <rPh sb="5" eb="6">
      <t>つじ</t>
    </rPh>
    <rPh sb="6" eb="7">
      <t>かたわ</t>
    </rPh>
    <rPh sb="7" eb="8">
      <t>しめ</t>
    </rPh>
    <rPh sb="8" eb="9">
      <t>いし</t>
    </rPh>
    <phoneticPr fontId="14" type="Hiragana"/>
  </si>
  <si>
    <t>香焼遠見番所跡</t>
    <rPh sb="0" eb="2">
      <t>かやき</t>
    </rPh>
    <rPh sb="2" eb="3">
      <t>えん</t>
    </rPh>
    <rPh sb="3" eb="4">
      <t>み</t>
    </rPh>
    <rPh sb="4" eb="6">
      <t>ばんしょ</t>
    </rPh>
    <rPh sb="6" eb="7">
      <t>あと</t>
    </rPh>
    <phoneticPr fontId="14" type="Hiragana"/>
  </si>
  <si>
    <t>晧臺寺の唐通事呉家墓地</t>
    <rPh sb="2" eb="3">
      <t>てら</t>
    </rPh>
    <rPh sb="4" eb="5">
      <t>から</t>
    </rPh>
    <rPh sb="5" eb="6">
      <t>つう</t>
    </rPh>
    <rPh sb="6" eb="7">
      <t>じ</t>
    </rPh>
    <rPh sb="7" eb="8">
      <t>ご</t>
    </rPh>
    <rPh sb="8" eb="9">
      <t>いえ</t>
    </rPh>
    <rPh sb="9" eb="11">
      <t>ぼち</t>
    </rPh>
    <phoneticPr fontId="14" type="Hiragana"/>
  </si>
  <si>
    <t>唐通事潁川家初代墓地</t>
    <rPh sb="0" eb="1">
      <t>から</t>
    </rPh>
    <rPh sb="1" eb="2">
      <t>つう</t>
    </rPh>
    <rPh sb="2" eb="3">
      <t>じ</t>
    </rPh>
    <rPh sb="3" eb="4">
      <t>えい</t>
    </rPh>
    <rPh sb="4" eb="5">
      <t>がわ</t>
    </rPh>
    <rPh sb="5" eb="6">
      <t>いえ</t>
    </rPh>
    <rPh sb="6" eb="8">
      <t>しょだい</t>
    </rPh>
    <rPh sb="8" eb="10">
      <t>ぼち</t>
    </rPh>
    <phoneticPr fontId="14" type="Hiragana"/>
  </si>
  <si>
    <t>伊王島灯台公園</t>
    <rPh sb="0" eb="3">
      <t>いおうじま</t>
    </rPh>
    <rPh sb="3" eb="5">
      <t>とうだい</t>
    </rPh>
    <rPh sb="5" eb="7">
      <t>こうえん</t>
    </rPh>
    <phoneticPr fontId="14" type="Hiragana"/>
  </si>
  <si>
    <t>伊王島キイレツチトリモチ群生地</t>
    <rPh sb="0" eb="3">
      <t>いおうじま</t>
    </rPh>
    <rPh sb="12" eb="13">
      <t>ぐん</t>
    </rPh>
    <rPh sb="13" eb="14">
      <t>せい</t>
    </rPh>
    <rPh sb="14" eb="15">
      <t>ち</t>
    </rPh>
    <phoneticPr fontId="14" type="Hiragana"/>
  </si>
  <si>
    <t>豊前坊社のエノキ</t>
    <rPh sb="0" eb="1">
      <t>ゆた</t>
    </rPh>
    <rPh sb="1" eb="2">
      <t>まえ</t>
    </rPh>
    <rPh sb="2" eb="3">
      <t>ぼう</t>
    </rPh>
    <rPh sb="3" eb="4">
      <t>しゃ</t>
    </rPh>
    <phoneticPr fontId="14" type="Hiragana"/>
  </si>
  <si>
    <t>藤田尾のヤブツバキ</t>
    <rPh sb="0" eb="2">
      <t>ふじた</t>
    </rPh>
    <rPh sb="2" eb="3">
      <t>お</t>
    </rPh>
    <phoneticPr fontId="14" type="Hiragana"/>
  </si>
  <si>
    <t>川原住吉神社のクスノキ</t>
    <rPh sb="0" eb="2">
      <t>かわら</t>
    </rPh>
    <rPh sb="2" eb="4">
      <t>すみよし</t>
    </rPh>
    <rPh sb="4" eb="6">
      <t>じんじゃ</t>
    </rPh>
    <phoneticPr fontId="14" type="Hiragana"/>
  </si>
  <si>
    <t>戸根渓谷ヒスイ</t>
    <rPh sb="0" eb="2">
      <t>とね</t>
    </rPh>
    <rPh sb="2" eb="4">
      <t>けいこく</t>
    </rPh>
    <phoneticPr fontId="14" type="Hiragana"/>
  </si>
  <si>
    <t>馬込教会</t>
    <rPh sb="0" eb="2">
      <t>まごめ</t>
    </rPh>
    <rPh sb="2" eb="4">
      <t>きょうかい</t>
    </rPh>
    <phoneticPr fontId="14" type="Hiragana"/>
  </si>
  <si>
    <t>橋口家住宅主屋</t>
    <rPh sb="0" eb="2">
      <t>はしぐち</t>
    </rPh>
    <rPh sb="2" eb="3">
      <t>いえ</t>
    </rPh>
    <rPh sb="3" eb="5">
      <t>じゅうたく</t>
    </rPh>
    <rPh sb="5" eb="6">
      <t>おも</t>
    </rPh>
    <rPh sb="6" eb="7">
      <t>や</t>
    </rPh>
    <phoneticPr fontId="14" type="Hiragana"/>
  </si>
  <si>
    <t>橋口家住宅倉庫</t>
    <rPh sb="0" eb="2">
      <t>はしぐち</t>
    </rPh>
    <rPh sb="2" eb="3">
      <t>け</t>
    </rPh>
    <rPh sb="3" eb="5">
      <t>じゅうたく</t>
    </rPh>
    <rPh sb="5" eb="7">
      <t>そうこ</t>
    </rPh>
    <phoneticPr fontId="14" type="Hiragana"/>
  </si>
  <si>
    <t>４　　　学　　　年</t>
    <rPh sb="4" eb="5">
      <t>ガク</t>
    </rPh>
    <rPh sb="8" eb="9">
      <t>トシ</t>
    </rPh>
    <phoneticPr fontId="4"/>
  </si>
  <si>
    <t>５　　　学　　　年</t>
    <rPh sb="4" eb="5">
      <t>ガク</t>
    </rPh>
    <rPh sb="8" eb="9">
      <t>トシ</t>
    </rPh>
    <phoneticPr fontId="4"/>
  </si>
  <si>
    <t>６　　　学　　　年</t>
    <rPh sb="4" eb="5">
      <t>ガク</t>
    </rPh>
    <rPh sb="8" eb="9">
      <t>トシ</t>
    </rPh>
    <phoneticPr fontId="4"/>
  </si>
  <si>
    <t>&lt;県指定史跡&gt;（13）</t>
    <rPh sb="1" eb="2">
      <t>けん</t>
    </rPh>
    <rPh sb="2" eb="4">
      <t>してい</t>
    </rPh>
    <rPh sb="4" eb="6">
      <t>しせき</t>
    </rPh>
    <phoneticPr fontId="14" type="Hiragana"/>
  </si>
  <si>
    <t>岡山</t>
    <rPh sb="0" eb="2">
      <t>オカヤマ</t>
    </rPh>
    <phoneticPr fontId="4"/>
  </si>
  <si>
    <t>２学年</t>
    <rPh sb="1" eb="2">
      <t>ガク</t>
    </rPh>
    <rPh sb="2" eb="3">
      <t>トシ</t>
    </rPh>
    <phoneticPr fontId="4"/>
  </si>
  <si>
    <t>３学年</t>
    <rPh sb="1" eb="2">
      <t>ガク</t>
    </rPh>
    <rPh sb="2" eb="3">
      <t>トシ</t>
    </rPh>
    <phoneticPr fontId="4"/>
  </si>
  <si>
    <t>専攻</t>
    <rPh sb="0" eb="1">
      <t>セン</t>
    </rPh>
    <rPh sb="1" eb="2">
      <t>コウ</t>
    </rPh>
    <phoneticPr fontId="4"/>
  </si>
  <si>
    <t>１学年</t>
    <rPh sb="1" eb="2">
      <t>ガク</t>
    </rPh>
    <rPh sb="2" eb="3">
      <t>トシ</t>
    </rPh>
    <phoneticPr fontId="4"/>
  </si>
  <si>
    <t>４学年</t>
    <rPh sb="1" eb="2">
      <t>ガク</t>
    </rPh>
    <rPh sb="2" eb="3">
      <t>トシ</t>
    </rPh>
    <phoneticPr fontId="4"/>
  </si>
  <si>
    <t>利用可能
日数</t>
    <rPh sb="0" eb="2">
      <t>リヨウ</t>
    </rPh>
    <rPh sb="2" eb="4">
      <t>カノウ</t>
    </rPh>
    <rPh sb="5" eb="6">
      <t>ビ</t>
    </rPh>
    <rPh sb="6" eb="7">
      <t>カズ</t>
    </rPh>
    <phoneticPr fontId="16"/>
  </si>
  <si>
    <t>映画
展示会等</t>
    <rPh sb="0" eb="1">
      <t>エイ</t>
    </rPh>
    <rPh sb="1" eb="2">
      <t>ガ</t>
    </rPh>
    <rPh sb="3" eb="6">
      <t>テンジカイ</t>
    </rPh>
    <rPh sb="6" eb="7">
      <t>ナド</t>
    </rPh>
    <phoneticPr fontId="16"/>
  </si>
  <si>
    <t>イベント</t>
    <phoneticPr fontId="4"/>
  </si>
  <si>
    <t>興福寺山門</t>
    <rPh sb="0" eb="3">
      <t>こうふくじ</t>
    </rPh>
    <rPh sb="3" eb="5">
      <t>さんもん</t>
    </rPh>
    <phoneticPr fontId="14" type="Hiragana"/>
  </si>
  <si>
    <t>興福寺寺域</t>
    <rPh sb="0" eb="3">
      <t>こうふくじ</t>
    </rPh>
    <rPh sb="3" eb="4">
      <t>てら</t>
    </rPh>
    <rPh sb="4" eb="5">
      <t>いき</t>
    </rPh>
    <phoneticPr fontId="14" type="Hiragana"/>
  </si>
  <si>
    <t>晧臺寺の梵鐘</t>
    <rPh sb="0" eb="1">
      <t>あきら</t>
    </rPh>
    <rPh sb="1" eb="2">
      <t>うてな</t>
    </rPh>
    <rPh sb="2" eb="3">
      <t>てら</t>
    </rPh>
    <rPh sb="4" eb="6">
      <t>ぼんしょう</t>
    </rPh>
    <phoneticPr fontId="14" type="Hiragana"/>
  </si>
  <si>
    <t>五官の墓</t>
    <rPh sb="0" eb="2">
      <t>ごかん</t>
    </rPh>
    <rPh sb="3" eb="4">
      <t>はか</t>
    </rPh>
    <phoneticPr fontId="14" type="Hiragana"/>
  </si>
  <si>
    <t>宮地嶽八幡神社陶器製鳥居</t>
    <rPh sb="0" eb="1">
      <t>みや</t>
    </rPh>
    <rPh sb="1" eb="2">
      <t>ち</t>
    </rPh>
    <rPh sb="2" eb="3">
      <t>たけ</t>
    </rPh>
    <rPh sb="3" eb="5">
      <t>はちまん</t>
    </rPh>
    <rPh sb="5" eb="7">
      <t>じんじゃ</t>
    </rPh>
    <rPh sb="7" eb="10">
      <t>とうきせい</t>
    </rPh>
    <rPh sb="10" eb="12">
      <t>とりい</t>
    </rPh>
    <phoneticPr fontId="14" type="Hiragana"/>
  </si>
  <si>
    <t>&lt;国選定重要伝統的建造物群保存地区&gt;（2）</t>
    <rPh sb="1" eb="2">
      <t>くに</t>
    </rPh>
    <rPh sb="2" eb="4">
      <t>せんてい</t>
    </rPh>
    <rPh sb="4" eb="6">
      <t>じゅうよう</t>
    </rPh>
    <rPh sb="6" eb="8">
      <t>でんとう</t>
    </rPh>
    <rPh sb="8" eb="9">
      <t>てき</t>
    </rPh>
    <rPh sb="9" eb="12">
      <t>けんぞうぶつ</t>
    </rPh>
    <rPh sb="12" eb="13">
      <t>ぐん</t>
    </rPh>
    <rPh sb="13" eb="15">
      <t>ほぞん</t>
    </rPh>
    <rPh sb="15" eb="17">
      <t>ちく</t>
    </rPh>
    <phoneticPr fontId="14" type="Hiragana"/>
  </si>
  <si>
    <t>角力踊道中囃子）</t>
    <rPh sb="0" eb="1">
      <t>かく</t>
    </rPh>
    <rPh sb="1" eb="2">
      <t>りき</t>
    </rPh>
    <rPh sb="2" eb="3">
      <t>おどり</t>
    </rPh>
    <rPh sb="3" eb="5">
      <t>どうちゅう</t>
    </rPh>
    <rPh sb="5" eb="7">
      <t>はやし</t>
    </rPh>
    <phoneticPr fontId="14" type="Hiragana"/>
  </si>
  <si>
    <t>円成寺の梵鐘</t>
    <rPh sb="0" eb="1">
      <t>えん</t>
    </rPh>
    <rPh sb="1" eb="2">
      <t>せい</t>
    </rPh>
    <rPh sb="2" eb="3">
      <t>てら</t>
    </rPh>
    <rPh sb="4" eb="6">
      <t>ぼんしょう</t>
    </rPh>
    <phoneticPr fontId="14" type="Hiragana"/>
  </si>
  <si>
    <t>佐藤家住宅主屋</t>
    <rPh sb="0" eb="2">
      <t>さとう</t>
    </rPh>
    <rPh sb="2" eb="3">
      <t>いえ</t>
    </rPh>
    <rPh sb="3" eb="5">
      <t>じゅうたく</t>
    </rPh>
    <rPh sb="5" eb="6">
      <t>おも</t>
    </rPh>
    <rPh sb="6" eb="7">
      <t>や</t>
    </rPh>
    <phoneticPr fontId="14" type="Hiragana"/>
  </si>
  <si>
    <t>安政二年｢日蘭条約書｣</t>
    <rPh sb="0" eb="2">
      <t>あんせい</t>
    </rPh>
    <rPh sb="2" eb="4">
      <t>にねん</t>
    </rPh>
    <rPh sb="5" eb="6">
      <t>にち</t>
    </rPh>
    <rPh sb="6" eb="7">
      <t>らん</t>
    </rPh>
    <rPh sb="7" eb="9">
      <t>じょうやく</t>
    </rPh>
    <rPh sb="9" eb="10">
      <t>しょ</t>
    </rPh>
    <phoneticPr fontId="14" type="Hiragana"/>
  </si>
  <si>
    <t>中島聖堂遺構大学門</t>
    <rPh sb="0" eb="2">
      <t>なかしま</t>
    </rPh>
    <rPh sb="2" eb="4">
      <t>せいどう</t>
    </rPh>
    <rPh sb="4" eb="6">
      <t>いこう</t>
    </rPh>
    <rPh sb="6" eb="8">
      <t>だいがく</t>
    </rPh>
    <rPh sb="8" eb="9">
      <t>もん</t>
    </rPh>
    <phoneticPr fontId="14" type="Hiragana"/>
  </si>
  <si>
    <t>聖福寺の梵鐘</t>
    <rPh sb="0" eb="1">
      <t>せい</t>
    </rPh>
    <rPh sb="1" eb="2">
      <t>ふく</t>
    </rPh>
    <rPh sb="2" eb="3">
      <t>てら</t>
    </rPh>
    <rPh sb="4" eb="6">
      <t>ぼんしょう</t>
    </rPh>
    <phoneticPr fontId="14" type="Hiragana"/>
  </si>
  <si>
    <t>佐藤家住宅木造別棟</t>
    <rPh sb="0" eb="2">
      <t>さとう</t>
    </rPh>
    <rPh sb="2" eb="3">
      <t>いえ</t>
    </rPh>
    <rPh sb="3" eb="5">
      <t>じゅうたく</t>
    </rPh>
    <rPh sb="5" eb="7">
      <t>もくぞう</t>
    </rPh>
    <rPh sb="7" eb="8">
      <t>べつ</t>
    </rPh>
    <rPh sb="8" eb="9">
      <t>とう</t>
    </rPh>
    <phoneticPr fontId="14" type="Hiragana"/>
  </si>
  <si>
    <t>春徳寺の梵鐘</t>
    <rPh sb="0" eb="1">
      <t>しゅん</t>
    </rPh>
    <rPh sb="1" eb="2">
      <t>とく</t>
    </rPh>
    <rPh sb="2" eb="3">
      <t>てら</t>
    </rPh>
    <rPh sb="4" eb="6">
      <t>ぼんしょう</t>
    </rPh>
    <phoneticPr fontId="14" type="Hiragana"/>
  </si>
  <si>
    <t>松平図書頭墓地</t>
    <rPh sb="0" eb="2">
      <t>まつだいら</t>
    </rPh>
    <rPh sb="2" eb="4">
      <t>としょ</t>
    </rPh>
    <rPh sb="4" eb="5">
      <t>かしら</t>
    </rPh>
    <rPh sb="5" eb="7">
      <t>ぼち</t>
    </rPh>
    <phoneticPr fontId="14" type="Hiragana"/>
  </si>
  <si>
    <t>佐藤家住宅木造附属屋</t>
    <rPh sb="0" eb="2">
      <t>さとう</t>
    </rPh>
    <rPh sb="2" eb="3">
      <t>いえ</t>
    </rPh>
    <rPh sb="3" eb="5">
      <t>じゅうたく</t>
    </rPh>
    <rPh sb="5" eb="7">
      <t>もくぞう</t>
    </rPh>
    <rPh sb="7" eb="8">
      <t>ふ</t>
    </rPh>
    <rPh sb="8" eb="9">
      <t>ぞく</t>
    </rPh>
    <rPh sb="9" eb="10">
      <t>や</t>
    </rPh>
    <phoneticPr fontId="14" type="Hiragana"/>
  </si>
  <si>
    <t>旧香港上海銀行長崎支店</t>
    <rPh sb="0" eb="1">
      <t>きゅう</t>
    </rPh>
    <rPh sb="1" eb="3">
      <t>ほんこん</t>
    </rPh>
    <rPh sb="3" eb="5">
      <t>しゃんはい</t>
    </rPh>
    <rPh sb="5" eb="7">
      <t>ぎんこう</t>
    </rPh>
    <rPh sb="7" eb="9">
      <t>ながさき</t>
    </rPh>
    <rPh sb="9" eb="11">
      <t>してん</t>
    </rPh>
    <phoneticPr fontId="14" type="Hiragana"/>
  </si>
  <si>
    <t>崇福寺本堂の仏像群</t>
    <rPh sb="0" eb="1">
      <t>たかし</t>
    </rPh>
    <rPh sb="1" eb="2">
      <t>ふく</t>
    </rPh>
    <rPh sb="2" eb="3">
      <t>てら</t>
    </rPh>
    <rPh sb="3" eb="5">
      <t>ほんどう</t>
    </rPh>
    <rPh sb="6" eb="8">
      <t>ぶつぞう</t>
    </rPh>
    <rPh sb="8" eb="9">
      <t>ぐん</t>
    </rPh>
    <phoneticPr fontId="14" type="Hiragana"/>
  </si>
  <si>
    <t>トードス・オス・サントス跡</t>
    <rPh sb="12" eb="13">
      <t>あと</t>
    </rPh>
    <phoneticPr fontId="14" type="Hiragana"/>
  </si>
  <si>
    <t>古川町天満宮の鳥居</t>
    <rPh sb="0" eb="3">
      <t>ふるかわちょう</t>
    </rPh>
    <rPh sb="3" eb="6">
      <t>てんまんぐう</t>
    </rPh>
    <rPh sb="7" eb="9">
      <t>とりい</t>
    </rPh>
    <phoneticPr fontId="14" type="Hiragana"/>
  </si>
  <si>
    <t>荒木宗太郎墓地</t>
    <rPh sb="0" eb="2">
      <t>あらき</t>
    </rPh>
    <rPh sb="2" eb="5">
      <t>そうたろう</t>
    </rPh>
    <rPh sb="5" eb="7">
      <t>ぼち</t>
    </rPh>
    <phoneticPr fontId="14" type="Hiragana"/>
  </si>
  <si>
    <t>佐藤家住宅石造倉庫A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4" type="Hiragana"/>
  </si>
  <si>
    <t>旧長崎英国領事館</t>
    <rPh sb="0" eb="1">
      <t>きゅう</t>
    </rPh>
    <rPh sb="1" eb="3">
      <t>ながさき</t>
    </rPh>
    <rPh sb="3" eb="5">
      <t>えいこく</t>
    </rPh>
    <rPh sb="5" eb="8">
      <t>りょうじかん</t>
    </rPh>
    <phoneticPr fontId="14" type="Hiragana"/>
  </si>
  <si>
    <t>本河内高部貯水池内石橋</t>
    <rPh sb="0" eb="1">
      <t>ほん</t>
    </rPh>
    <rPh sb="1" eb="3">
      <t>かわち</t>
    </rPh>
    <rPh sb="3" eb="5">
      <t>こうぶ</t>
    </rPh>
    <rPh sb="5" eb="8">
      <t>ちょすいち</t>
    </rPh>
    <rPh sb="8" eb="9">
      <t>ない</t>
    </rPh>
    <rPh sb="9" eb="11">
      <t>いしばし</t>
    </rPh>
    <phoneticPr fontId="14" type="Hiragana"/>
  </si>
  <si>
    <t>中の茶屋</t>
    <rPh sb="0" eb="1">
      <t>なか</t>
    </rPh>
    <rPh sb="2" eb="4">
      <t>ちゃや</t>
    </rPh>
    <phoneticPr fontId="14" type="Hiragana"/>
  </si>
  <si>
    <t>佐藤家住宅石造倉庫Ｂ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4" type="Hiragana"/>
  </si>
  <si>
    <t>旧長崎税関下り松派出所</t>
    <rPh sb="0" eb="1">
      <t>きゅう</t>
    </rPh>
    <rPh sb="1" eb="3">
      <t>ながさき</t>
    </rPh>
    <rPh sb="3" eb="5">
      <t>ぜいかん</t>
    </rPh>
    <rPh sb="5" eb="6">
      <t>くだ</t>
    </rPh>
    <rPh sb="7" eb="8">
      <t>まつ</t>
    </rPh>
    <rPh sb="8" eb="9">
      <t>は</t>
    </rPh>
    <rPh sb="9" eb="10">
      <t>で</t>
    </rPh>
    <rPh sb="10" eb="11">
      <t>しょ</t>
    </rPh>
    <phoneticPr fontId="14" type="Hiragana"/>
  </si>
  <si>
    <t>末次船絵馬</t>
    <rPh sb="0" eb="2">
      <t>すえつぐ</t>
    </rPh>
    <rPh sb="2" eb="3">
      <t>ふね</t>
    </rPh>
    <rPh sb="3" eb="5">
      <t>えま</t>
    </rPh>
    <phoneticPr fontId="14" type="Hiragana"/>
  </si>
  <si>
    <t>阿蘭陀通詞中山家墓地</t>
    <rPh sb="0" eb="3">
      <t>おらんだ</t>
    </rPh>
    <rPh sb="3" eb="5">
      <t>つうじ</t>
    </rPh>
    <rPh sb="5" eb="6">
      <t>なか</t>
    </rPh>
    <rPh sb="6" eb="7">
      <t>やま</t>
    </rPh>
    <rPh sb="7" eb="8">
      <t>いえ</t>
    </rPh>
    <rPh sb="8" eb="10">
      <t>ぼち</t>
    </rPh>
    <phoneticPr fontId="14" type="Hiragana"/>
  </si>
  <si>
    <t>江崎べっ甲店</t>
    <rPh sb="0" eb="2">
      <t>えざき</t>
    </rPh>
    <rPh sb="4" eb="5">
      <t>こう</t>
    </rPh>
    <rPh sb="5" eb="6">
      <t>てん</t>
    </rPh>
    <phoneticPr fontId="14" type="Hiragana"/>
  </si>
  <si>
    <t>銅版画｢セビリアの聖母｣</t>
    <rPh sb="0" eb="1">
      <t>どう</t>
    </rPh>
    <rPh sb="1" eb="3">
      <t>はんが</t>
    </rPh>
    <rPh sb="9" eb="11">
      <t>せいぼ</t>
    </rPh>
    <phoneticPr fontId="14" type="Hiragana"/>
  </si>
  <si>
    <t>&lt;県指定名勝&gt;（1）</t>
    <rPh sb="1" eb="2">
      <t>けん</t>
    </rPh>
    <rPh sb="2" eb="4">
      <t>してい</t>
    </rPh>
    <rPh sb="4" eb="6">
      <t>めいしょう</t>
    </rPh>
    <phoneticPr fontId="14" type="Hiragana"/>
  </si>
  <si>
    <t>浦上村渕庄屋志賀家墓地</t>
    <rPh sb="0" eb="2">
      <t>うらかみ</t>
    </rPh>
    <rPh sb="2" eb="3">
      <t>むら</t>
    </rPh>
    <rPh sb="3" eb="4">
      <t>ふち</t>
    </rPh>
    <rPh sb="4" eb="6">
      <t>しょうや</t>
    </rPh>
    <rPh sb="6" eb="8">
      <t>しが</t>
    </rPh>
    <rPh sb="8" eb="9">
      <t>いえ</t>
    </rPh>
    <rPh sb="9" eb="11">
      <t>ぼち</t>
    </rPh>
    <phoneticPr fontId="14" type="Hiragana"/>
  </si>
  <si>
    <t>池上家住宅</t>
    <rPh sb="0" eb="2">
      <t>いけがみ</t>
    </rPh>
    <rPh sb="2" eb="3">
      <t>いえ</t>
    </rPh>
    <rPh sb="3" eb="5">
      <t>じゅうたく</t>
    </rPh>
    <phoneticPr fontId="14" type="Hiragana"/>
  </si>
  <si>
    <t>銅版画｢聖家族｣</t>
    <rPh sb="0" eb="1">
      <t>どう</t>
    </rPh>
    <rPh sb="1" eb="3">
      <t>はんが</t>
    </rPh>
    <rPh sb="4" eb="5">
      <t>せい</t>
    </rPh>
    <rPh sb="5" eb="7">
      <t>かぞく</t>
    </rPh>
    <phoneticPr fontId="14" type="Hiragana"/>
  </si>
  <si>
    <t>滝の観音</t>
    <rPh sb="0" eb="1">
      <t>たき</t>
    </rPh>
    <rPh sb="2" eb="4">
      <t>かんのん</t>
    </rPh>
    <phoneticPr fontId="14" type="Hiragana"/>
  </si>
  <si>
    <t>聖福寺石門</t>
    <rPh sb="0" eb="1">
      <t>せい</t>
    </rPh>
    <rPh sb="1" eb="2">
      <t>ふく</t>
    </rPh>
    <rPh sb="2" eb="3">
      <t>でら</t>
    </rPh>
    <rPh sb="3" eb="4">
      <t>いし</t>
    </rPh>
    <rPh sb="4" eb="5">
      <t>もん</t>
    </rPh>
    <phoneticPr fontId="14" type="Hiragana"/>
  </si>
  <si>
    <t>日見トンネル（一基）</t>
    <rPh sb="0" eb="1">
      <t>ひ</t>
    </rPh>
    <rPh sb="1" eb="2">
      <t>み</t>
    </rPh>
    <rPh sb="7" eb="9">
      <t>いっき</t>
    </rPh>
    <phoneticPr fontId="14" type="Hiragana"/>
  </si>
  <si>
    <t>東山手洋風住宅群（７棟）</t>
    <rPh sb="0" eb="1">
      <t>ひがし</t>
    </rPh>
    <rPh sb="1" eb="3">
      <t>やまて</t>
    </rPh>
    <rPh sb="3" eb="5">
      <t>ようふう</t>
    </rPh>
    <rPh sb="5" eb="7">
      <t>じゅうたく</t>
    </rPh>
    <rPh sb="7" eb="8">
      <t>ぐん</t>
    </rPh>
    <rPh sb="10" eb="11">
      <t>とう</t>
    </rPh>
    <phoneticPr fontId="14" type="Hiragana"/>
  </si>
  <si>
    <t>福済寺の唐僧墓地</t>
    <rPh sb="0" eb="1">
      <t>ふく</t>
    </rPh>
    <rPh sb="1" eb="2">
      <t>さい</t>
    </rPh>
    <rPh sb="2" eb="3">
      <t>てら</t>
    </rPh>
    <rPh sb="4" eb="5">
      <t>とう</t>
    </rPh>
    <rPh sb="5" eb="6">
      <t>そう</t>
    </rPh>
    <rPh sb="6" eb="8">
      <t>ぼち</t>
    </rPh>
    <phoneticPr fontId="14" type="Hiragana"/>
  </si>
  <si>
    <t>三菱重工業長崎造船所ハンマーヘッド</t>
    <rPh sb="0" eb="2">
      <t>みつびし</t>
    </rPh>
    <rPh sb="2" eb="5">
      <t>じゅうこうぎょう</t>
    </rPh>
    <rPh sb="5" eb="7">
      <t>ながさき</t>
    </rPh>
    <rPh sb="7" eb="9">
      <t>ぞうせん</t>
    </rPh>
    <rPh sb="9" eb="10">
      <t>じょ</t>
    </rPh>
    <phoneticPr fontId="14" type="Hiragana"/>
  </si>
  <si>
    <t>東山手十二番館</t>
    <rPh sb="0" eb="1">
      <t>ひがし</t>
    </rPh>
    <rPh sb="1" eb="3">
      <t>やまて</t>
    </rPh>
    <rPh sb="3" eb="5">
      <t>じゅうに</t>
    </rPh>
    <rPh sb="5" eb="6">
      <t>ばん</t>
    </rPh>
    <rPh sb="6" eb="7">
      <t>かん</t>
    </rPh>
    <phoneticPr fontId="14" type="Hiragana"/>
  </si>
  <si>
    <t>興福寺媽姐堂</t>
    <rPh sb="0" eb="1">
      <t>こう</t>
    </rPh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4" type="Hiragana"/>
  </si>
  <si>
    <t>大徳寺の大クス</t>
    <rPh sb="0" eb="1">
      <t>だい</t>
    </rPh>
    <rPh sb="1" eb="2">
      <t>とく</t>
    </rPh>
    <rPh sb="2" eb="3">
      <t>てら</t>
    </rPh>
    <rPh sb="4" eb="5">
      <t>おお</t>
    </rPh>
    <phoneticPr fontId="14" type="Hiragana"/>
  </si>
  <si>
    <t>式見乙宮神社の絵馬</t>
    <rPh sb="0" eb="1">
      <t>しき</t>
    </rPh>
    <rPh sb="1" eb="2">
      <t>み</t>
    </rPh>
    <rPh sb="2" eb="3">
      <t>おつ</t>
    </rPh>
    <rPh sb="3" eb="4">
      <t>みや</t>
    </rPh>
    <rPh sb="4" eb="6">
      <t>じんじゃ</t>
    </rPh>
    <rPh sb="7" eb="9">
      <t>えま</t>
    </rPh>
    <phoneticPr fontId="14" type="Hiragana"/>
  </si>
  <si>
    <t>福済寺の唐通事潁川（陳）家墓地</t>
    <rPh sb="0" eb="1">
      <t>ふく</t>
    </rPh>
    <rPh sb="1" eb="2">
      <t>さい</t>
    </rPh>
    <rPh sb="2" eb="3">
      <t>てら</t>
    </rPh>
    <rPh sb="4" eb="5">
      <t>とう</t>
    </rPh>
    <rPh sb="5" eb="7">
      <t>つうじ</t>
    </rPh>
    <rPh sb="7" eb="8">
      <t>えい</t>
    </rPh>
    <rPh sb="8" eb="9">
      <t>かわ</t>
    </rPh>
    <rPh sb="10" eb="11">
      <t>ちん</t>
    </rPh>
    <phoneticPr fontId="14" type="Hiragana"/>
  </si>
  <si>
    <t>型起重機</t>
    <rPh sb="0" eb="1">
      <t>かた</t>
    </rPh>
    <rPh sb="1" eb="2">
      <t>き</t>
    </rPh>
    <rPh sb="2" eb="3">
      <t>じゅう</t>
    </rPh>
    <rPh sb="3" eb="4">
      <t>き</t>
    </rPh>
    <phoneticPr fontId="14" type="Hiragana"/>
  </si>
  <si>
    <t>&lt;国指定重要無形民俗文化財&gt;（1）</t>
    <rPh sb="1" eb="2">
      <t>くに</t>
    </rPh>
    <rPh sb="2" eb="4">
      <t>してい</t>
    </rPh>
    <rPh sb="4" eb="6">
      <t>じゅうよう</t>
    </rPh>
    <rPh sb="6" eb="8">
      <t>むけい</t>
    </rPh>
    <rPh sb="8" eb="9">
      <t>みん</t>
    </rPh>
    <rPh sb="9" eb="10">
      <t>ぞく</t>
    </rPh>
    <rPh sb="10" eb="13">
      <t>ぶんかざい</t>
    </rPh>
    <phoneticPr fontId="14" type="Hiragana"/>
  </si>
  <si>
    <t>興福寺鐘鼓楼</t>
    <rPh sb="0" eb="3">
      <t>こうふくじ</t>
    </rPh>
    <rPh sb="3" eb="4">
      <t>しょう</t>
    </rPh>
    <rPh sb="4" eb="5">
      <t>こ</t>
    </rPh>
    <rPh sb="5" eb="6">
      <t>ろう</t>
    </rPh>
    <phoneticPr fontId="14" type="Hiragana"/>
  </si>
  <si>
    <t>深堀神社の鳥居（旧幸天宮石神門）</t>
    <rPh sb="0" eb="2">
      <t>ふかほり</t>
    </rPh>
    <rPh sb="2" eb="4">
      <t>じんじゃ</t>
    </rPh>
    <rPh sb="5" eb="7">
      <t>とりい</t>
    </rPh>
    <rPh sb="8" eb="9">
      <t>きゅう</t>
    </rPh>
    <rPh sb="9" eb="10">
      <t>こう</t>
    </rPh>
    <rPh sb="10" eb="11">
      <t>てん</t>
    </rPh>
    <rPh sb="11" eb="12">
      <t>みや</t>
    </rPh>
    <rPh sb="12" eb="13">
      <t>いし</t>
    </rPh>
    <rPh sb="13" eb="14">
      <t>かみ</t>
    </rPh>
    <rPh sb="14" eb="15">
      <t>もん</t>
    </rPh>
    <phoneticPr fontId="14" type="Hiragana"/>
  </si>
  <si>
    <t>唐僧玉岡の墓</t>
    <rPh sb="0" eb="1">
      <t>から</t>
    </rPh>
    <rPh sb="1" eb="2">
      <t>そう</t>
    </rPh>
    <rPh sb="2" eb="3">
      <t>たま</t>
    </rPh>
    <rPh sb="3" eb="4">
      <t>おか</t>
    </rPh>
    <rPh sb="5" eb="6">
      <t>はか</t>
    </rPh>
    <phoneticPr fontId="14" type="Hiragana"/>
  </si>
  <si>
    <t>長崎くんちの奉納踊</t>
    <rPh sb="0" eb="2">
      <t>ながさき</t>
    </rPh>
    <rPh sb="6" eb="8">
      <t>ほうのう</t>
    </rPh>
    <rPh sb="8" eb="9">
      <t>おどり</t>
    </rPh>
    <phoneticPr fontId="14" type="Hiragana"/>
  </si>
  <si>
    <t>興福寺三江会所門</t>
    <rPh sb="0" eb="3">
      <t>こうふくじ</t>
    </rPh>
    <rPh sb="3" eb="4">
      <t>さん</t>
    </rPh>
    <rPh sb="4" eb="5">
      <t>え</t>
    </rPh>
    <rPh sb="5" eb="6">
      <t>かい</t>
    </rPh>
    <rPh sb="6" eb="7">
      <t>しょ</t>
    </rPh>
    <rPh sb="7" eb="8">
      <t>もん</t>
    </rPh>
    <phoneticPr fontId="14" type="Hiragana"/>
  </si>
  <si>
    <t>渡鳥塚（句碑）</t>
    <rPh sb="0" eb="1">
      <t>わた</t>
    </rPh>
    <rPh sb="1" eb="2">
      <t>とり</t>
    </rPh>
    <rPh sb="2" eb="3">
      <t>つか</t>
    </rPh>
    <rPh sb="4" eb="6">
      <t>くひ</t>
    </rPh>
    <phoneticPr fontId="14" type="Hiragana"/>
  </si>
  <si>
    <t>三重海岸変成鉱物の産地</t>
    <rPh sb="0" eb="2">
      <t>みえ</t>
    </rPh>
    <rPh sb="2" eb="4">
      <t>かいがん</t>
    </rPh>
    <rPh sb="4" eb="6">
      <t>へんせい</t>
    </rPh>
    <rPh sb="6" eb="8">
      <t>こうぶつ</t>
    </rPh>
    <rPh sb="9" eb="11">
      <t>さんち</t>
    </rPh>
    <phoneticPr fontId="14" type="Hiragana"/>
  </si>
  <si>
    <t>埼玉</t>
    <rPh sb="0" eb="2">
      <t>サイタマ</t>
    </rPh>
    <phoneticPr fontId="4"/>
  </si>
  <si>
    <t>岐阜</t>
    <rPh sb="0" eb="2">
      <t>ギフ</t>
    </rPh>
    <phoneticPr fontId="4"/>
  </si>
  <si>
    <t>大分</t>
    <rPh sb="0" eb="2">
      <t>オオイタ</t>
    </rPh>
    <phoneticPr fontId="4"/>
  </si>
  <si>
    <t>福建会館（正門・天后堂）</t>
    <rPh sb="0" eb="1">
      <t>ふく</t>
    </rPh>
    <rPh sb="1" eb="2">
      <t>けん</t>
    </rPh>
    <rPh sb="2" eb="4">
      <t>かいかん</t>
    </rPh>
    <rPh sb="5" eb="7">
      <t>せいもん</t>
    </rPh>
    <rPh sb="8" eb="9">
      <t>てん</t>
    </rPh>
    <rPh sb="9" eb="10">
      <t>きさき</t>
    </rPh>
    <rPh sb="10" eb="11">
      <t>どう</t>
    </rPh>
    <phoneticPr fontId="14" type="Hiragana"/>
  </si>
  <si>
    <t>茂木植物化石層</t>
    <rPh sb="0" eb="2">
      <t>もぎ</t>
    </rPh>
    <rPh sb="2" eb="4">
      <t>しょくぶつ</t>
    </rPh>
    <rPh sb="4" eb="6">
      <t>かせき</t>
    </rPh>
    <rPh sb="6" eb="7">
      <t>そう</t>
    </rPh>
    <phoneticPr fontId="14" type="Hiragana"/>
  </si>
  <si>
    <t>万屋町傘鉾垂一式</t>
    <rPh sb="0" eb="2">
      <t>よろずや</t>
    </rPh>
    <rPh sb="2" eb="3">
      <t>まち</t>
    </rPh>
    <rPh sb="3" eb="4">
      <t>かさ</t>
    </rPh>
    <rPh sb="4" eb="5">
      <t>ほこ</t>
    </rPh>
    <rPh sb="5" eb="6">
      <t>た</t>
    </rPh>
    <rPh sb="6" eb="8">
      <t>いっしき</t>
    </rPh>
    <phoneticPr fontId="14" type="Hiragana"/>
  </si>
  <si>
    <t>千葉</t>
    <rPh sb="0" eb="2">
      <t>チバ</t>
    </rPh>
    <phoneticPr fontId="4"/>
  </si>
  <si>
    <t>三重</t>
    <rPh sb="0" eb="2">
      <t>ミエ</t>
    </rPh>
    <phoneticPr fontId="4"/>
  </si>
  <si>
    <t>山口</t>
    <rPh sb="0" eb="2">
      <t>ヤマグチ</t>
    </rPh>
    <phoneticPr fontId="4"/>
  </si>
  <si>
    <t>その他</t>
  </si>
  <si>
    <t>佐賀</t>
    <rPh sb="0" eb="2">
      <t>サガ</t>
    </rPh>
    <phoneticPr fontId="4"/>
  </si>
  <si>
    <t>熊本</t>
    <rPh sb="0" eb="2">
      <t>クマモト</t>
    </rPh>
    <phoneticPr fontId="4"/>
  </si>
  <si>
    <t>静岡</t>
    <rPh sb="0" eb="2">
      <t>シズオカ</t>
    </rPh>
    <phoneticPr fontId="4"/>
  </si>
  <si>
    <t>グラバー家墓地</t>
    <rPh sb="4" eb="5">
      <t>いえ</t>
    </rPh>
    <rPh sb="5" eb="7">
      <t>ぼち</t>
    </rPh>
    <phoneticPr fontId="14" type="Hiragana"/>
  </si>
  <si>
    <t>総　　　　　　　　　　数</t>
    <rPh sb="0" eb="1">
      <t>フサ</t>
    </rPh>
    <rPh sb="11" eb="12">
      <t>カズ</t>
    </rPh>
    <phoneticPr fontId="4"/>
  </si>
  <si>
    <t>園　　数</t>
    <rPh sb="0" eb="1">
      <t>エン</t>
    </rPh>
    <rPh sb="3" eb="4">
      <t>スウ</t>
    </rPh>
    <phoneticPr fontId="4"/>
  </si>
  <si>
    <t>学級数</t>
    <rPh sb="0" eb="2">
      <t>ガッキュウ</t>
    </rPh>
    <rPh sb="2" eb="3">
      <t>スウ</t>
    </rPh>
    <phoneticPr fontId="4"/>
  </si>
  <si>
    <t>&lt;県指定天然記念物&gt;（12）</t>
    <rPh sb="1" eb="2">
      <t>けん</t>
    </rPh>
    <rPh sb="2" eb="4">
      <t>してい</t>
    </rPh>
    <rPh sb="4" eb="6">
      <t>てんねん</t>
    </rPh>
    <rPh sb="6" eb="9">
      <t>きねんぶつ</t>
    </rPh>
    <phoneticPr fontId="14" type="Hiragana"/>
  </si>
  <si>
    <t>岩立神社のエノキ</t>
    <rPh sb="0" eb="2">
      <t>いわだて</t>
    </rPh>
    <rPh sb="2" eb="4">
      <t>じんじゃ</t>
    </rPh>
    <phoneticPr fontId="14" type="Hiragana"/>
  </si>
  <si>
    <t>新　年　度　入　園　者　数</t>
    <rPh sb="0" eb="1">
      <t>シン</t>
    </rPh>
    <rPh sb="2" eb="3">
      <t>トシ</t>
    </rPh>
    <rPh sb="4" eb="5">
      <t>タビ</t>
    </rPh>
    <rPh sb="6" eb="7">
      <t>イ</t>
    </rPh>
    <rPh sb="8" eb="9">
      <t>エン</t>
    </rPh>
    <rPh sb="10" eb="11">
      <t>モノ</t>
    </rPh>
    <rPh sb="12" eb="13">
      <t>スウ</t>
    </rPh>
    <phoneticPr fontId="4"/>
  </si>
  <si>
    <t>前　年　度　修　了　者</t>
    <rPh sb="0" eb="1">
      <t>マエ</t>
    </rPh>
    <rPh sb="2" eb="3">
      <t>トシ</t>
    </rPh>
    <rPh sb="4" eb="5">
      <t>タビ</t>
    </rPh>
    <rPh sb="6" eb="7">
      <t>オサム</t>
    </rPh>
    <rPh sb="8" eb="9">
      <t>リョウ</t>
    </rPh>
    <rPh sb="10" eb="11">
      <t>モノ</t>
    </rPh>
    <phoneticPr fontId="4"/>
  </si>
  <si>
    <t>（　本　務　者　）</t>
    <rPh sb="2" eb="3">
      <t>ホン</t>
    </rPh>
    <rPh sb="4" eb="5">
      <t>ツトム</t>
    </rPh>
    <rPh sb="6" eb="7">
      <t>シャ</t>
    </rPh>
    <phoneticPr fontId="4"/>
  </si>
  <si>
    <t>学校数</t>
    <rPh sb="0" eb="2">
      <t>ガッコウ</t>
    </rPh>
    <rPh sb="2" eb="3">
      <t>スウ</t>
    </rPh>
    <phoneticPr fontId="4"/>
  </si>
  <si>
    <t>学　校　医</t>
    <rPh sb="0" eb="1">
      <t>ガク</t>
    </rPh>
    <rPh sb="2" eb="3">
      <t>コウ</t>
    </rPh>
    <rPh sb="4" eb="5">
      <t>イ</t>
    </rPh>
    <phoneticPr fontId="4"/>
  </si>
  <si>
    <t>歯　科　医</t>
    <rPh sb="0" eb="1">
      <t>ハ</t>
    </rPh>
    <rPh sb="2" eb="3">
      <t>カ</t>
    </rPh>
    <rPh sb="4" eb="5">
      <t>イ</t>
    </rPh>
    <phoneticPr fontId="4"/>
  </si>
  <si>
    <t>薬　剤　師</t>
    <rPh sb="0" eb="1">
      <t>クスリ</t>
    </rPh>
    <rPh sb="2" eb="3">
      <t>ザイ</t>
    </rPh>
    <rPh sb="4" eb="5">
      <t>シ</t>
    </rPh>
    <phoneticPr fontId="4"/>
  </si>
  <si>
    <t>（再掲）</t>
    <rPh sb="1" eb="3">
      <t>サイケイ</t>
    </rPh>
    <phoneticPr fontId="4"/>
  </si>
  <si>
    <t>　　の　　　概　　　況</t>
    <rPh sb="6" eb="7">
      <t>オオムネ</t>
    </rPh>
    <rPh sb="10" eb="11">
      <t>イワン</t>
    </rPh>
    <phoneticPr fontId="4"/>
  </si>
  <si>
    <t>外　国　人</t>
    <rPh sb="0" eb="1">
      <t>ソト</t>
    </rPh>
    <rPh sb="2" eb="3">
      <t>クニ</t>
    </rPh>
    <rPh sb="4" eb="5">
      <t>ジン</t>
    </rPh>
    <phoneticPr fontId="4"/>
  </si>
  <si>
    <t>生　徒　数</t>
    <rPh sb="0" eb="1">
      <t>ショウ</t>
    </rPh>
    <rPh sb="2" eb="3">
      <t>タダ</t>
    </rPh>
    <rPh sb="4" eb="5">
      <t>カズ</t>
    </rPh>
    <phoneticPr fontId="4"/>
  </si>
  <si>
    <t>（再　掲）</t>
    <rPh sb="1" eb="2">
      <t>サイ</t>
    </rPh>
    <rPh sb="3" eb="4">
      <t>ケイ</t>
    </rPh>
    <phoneticPr fontId="4"/>
  </si>
  <si>
    <t>　　校　　　の　　　概　　　況</t>
    <rPh sb="2" eb="3">
      <t>コウ</t>
    </rPh>
    <rPh sb="10" eb="11">
      <t>オオムネ</t>
    </rPh>
    <rPh sb="14" eb="15">
      <t>イワン</t>
    </rPh>
    <phoneticPr fontId="4"/>
  </si>
  <si>
    <t>その２　　　　年　　　　度　　　　別　　</t>
    <rPh sb="7" eb="8">
      <t>トシ</t>
    </rPh>
    <rPh sb="12" eb="13">
      <t>ド</t>
    </rPh>
    <rPh sb="17" eb="18">
      <t>ベツ</t>
    </rPh>
    <phoneticPr fontId="16"/>
  </si>
  <si>
    <t>（単位　　人）</t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</si>
  <si>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4"/>
  </si>
  <si>
    <t>私　　立</t>
  </si>
  <si>
    <t>国　　　立</t>
    <phoneticPr fontId="4"/>
  </si>
  <si>
    <t>公　　　立</t>
    <phoneticPr fontId="4"/>
  </si>
  <si>
    <t>私　　　立</t>
    <phoneticPr fontId="4"/>
  </si>
  <si>
    <t>産業別</t>
    <rPh sb="0" eb="2">
      <t>サンギョウ</t>
    </rPh>
    <rPh sb="2" eb="3">
      <t>ベツ</t>
    </rPh>
    <phoneticPr fontId="4"/>
  </si>
  <si>
    <t>就職者総数</t>
    <rPh sb="0" eb="2">
      <t>シュウショク</t>
    </rPh>
    <rPh sb="2" eb="3">
      <t>シャ</t>
    </rPh>
    <rPh sb="3" eb="5">
      <t>ソウスウ</t>
    </rPh>
    <phoneticPr fontId="4"/>
  </si>
  <si>
    <t>農業、林業</t>
    <rPh sb="0" eb="2">
      <t>ノウギョウ</t>
    </rPh>
    <rPh sb="3" eb="5">
      <t>リンギョウ</t>
    </rPh>
    <phoneticPr fontId="4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</si>
  <si>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</si>
  <si>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</si>
  <si>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</si>
  <si>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</si>
  <si>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卸売業、小売業</t>
    <rPh sb="0" eb="3">
      <t>オロシウリギョウ</t>
    </rPh>
    <rPh sb="4" eb="6">
      <t>コウリ</t>
    </rPh>
    <rPh sb="6" eb="7">
      <t>ギョウ</t>
    </rPh>
    <phoneticPr fontId="4"/>
  </si>
  <si>
    <t>金融業、保険業</t>
    <rPh sb="0" eb="3">
      <t>キンユウギョウ</t>
    </rPh>
    <rPh sb="4" eb="7">
      <t>ホケンギョウ</t>
    </rPh>
    <phoneticPr fontId="4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</si>
  <si>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</si>
  <si>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学術研究、専門・技術
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</si>
  <si>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</si>
  <si>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</si>
  <si>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</si>
  <si>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医療、福祉</t>
    <rPh sb="0" eb="2">
      <t>イリョウ</t>
    </rPh>
    <rPh sb="3" eb="5">
      <t>フクシ</t>
    </rPh>
    <phoneticPr fontId="4"/>
  </si>
  <si>
    <t>資料　　長崎市科学館　　　　</t>
    <rPh sb="0" eb="2">
      <t>シリョウ</t>
    </rPh>
    <rPh sb="4" eb="7">
      <t>ナガサキシ</t>
    </rPh>
    <rPh sb="7" eb="10">
      <t>カガクカン</t>
    </rPh>
    <phoneticPr fontId="4"/>
  </si>
  <si>
    <t>（本務者）</t>
    <rPh sb="1" eb="3">
      <t>ホンム</t>
    </rPh>
    <rPh sb="3" eb="4">
      <t>シャ</t>
    </rPh>
    <phoneticPr fontId="4"/>
  </si>
  <si>
    <t>年　　　次</t>
    <rPh sb="0" eb="1">
      <t>トシ</t>
    </rPh>
    <rPh sb="4" eb="5">
      <t>ツギ</t>
    </rPh>
    <phoneticPr fontId="4"/>
  </si>
  <si>
    <t>全日制</t>
    <rPh sb="0" eb="3">
      <t>ゼンニチセイ</t>
    </rPh>
    <phoneticPr fontId="4"/>
  </si>
  <si>
    <t>設置者別</t>
    <rPh sb="0" eb="3">
      <t>セッチシャ</t>
    </rPh>
    <rPh sb="3" eb="4">
      <t>ベツ</t>
    </rPh>
    <phoneticPr fontId="4"/>
  </si>
  <si>
    <t>公　　立</t>
    <rPh sb="0" eb="1">
      <t>オオヤケ</t>
    </rPh>
    <rPh sb="3" eb="4">
      <t>タテ</t>
    </rPh>
    <phoneticPr fontId="4"/>
  </si>
  <si>
    <t>私　　立</t>
    <rPh sb="0" eb="1">
      <t>ワタシ</t>
    </rPh>
    <rPh sb="3" eb="4">
      <t>タテ</t>
    </rPh>
    <phoneticPr fontId="4"/>
  </si>
  <si>
    <t>小　　　　　　　　　　　　　　　　　　　　　　　　　学　　　　　　　　　　　　　　　　　　　　　　　　　校</t>
    <rPh sb="0" eb="1">
      <t>ショウ</t>
    </rPh>
    <rPh sb="26" eb="27">
      <t>ガク</t>
    </rPh>
    <rPh sb="52" eb="53">
      <t>コウ</t>
    </rPh>
    <phoneticPr fontId="4"/>
  </si>
  <si>
    <t>中　　　　　　　　　　学　　　　　　　　　　校</t>
    <rPh sb="0" eb="1">
      <t>ナカ</t>
    </rPh>
    <rPh sb="11" eb="12">
      <t>ガク</t>
    </rPh>
    <rPh sb="22" eb="23">
      <t>コウ</t>
    </rPh>
    <phoneticPr fontId="4"/>
  </si>
  <si>
    <t>高　　　　　等　　　　　学　　　　　校</t>
    <rPh sb="0" eb="1">
      <t>タカ</t>
    </rPh>
    <rPh sb="6" eb="7">
      <t>トウ</t>
    </rPh>
    <rPh sb="12" eb="13">
      <t>ガク</t>
    </rPh>
    <rPh sb="18" eb="19">
      <t>コウ</t>
    </rPh>
    <phoneticPr fontId="4"/>
  </si>
  <si>
    <t>年　　　　　度</t>
    <rPh sb="0" eb="1">
      <t>トシ</t>
    </rPh>
    <rPh sb="6" eb="7">
      <t>タビ</t>
    </rPh>
    <phoneticPr fontId="4"/>
  </si>
  <si>
    <t>６　　　　　歳</t>
    <rPh sb="6" eb="7">
      <t>トシ</t>
    </rPh>
    <phoneticPr fontId="4"/>
  </si>
  <si>
    <t>７　　　　　歳</t>
    <rPh sb="6" eb="7">
      <t>トシ</t>
    </rPh>
    <phoneticPr fontId="4"/>
  </si>
  <si>
    <t>８　　　　　歳</t>
    <rPh sb="6" eb="7">
      <t>トシ</t>
    </rPh>
    <phoneticPr fontId="4"/>
  </si>
  <si>
    <t>９　　　　　歳</t>
    <rPh sb="6" eb="7">
      <t>トシ</t>
    </rPh>
    <phoneticPr fontId="4"/>
  </si>
  <si>
    <t>&lt;市指定有形民俗文化財&gt;（6）</t>
    <rPh sb="1" eb="2">
      <t>し</t>
    </rPh>
    <rPh sb="2" eb="4">
      <t>してい</t>
    </rPh>
    <rPh sb="4" eb="6">
      <t>ゆうけい</t>
    </rPh>
    <rPh sb="6" eb="8">
      <t>みんぞく</t>
    </rPh>
    <rPh sb="8" eb="11">
      <t>ぶんかざい</t>
    </rPh>
    <phoneticPr fontId="14" type="Hiragana"/>
  </si>
  <si>
    <t>１０　　　　　歳</t>
    <rPh sb="7" eb="8">
      <t>トシ</t>
    </rPh>
    <phoneticPr fontId="4"/>
  </si>
  <si>
    <t>１１　　　　　歳</t>
    <rPh sb="7" eb="8">
      <t>トシ</t>
    </rPh>
    <phoneticPr fontId="4"/>
  </si>
  <si>
    <t>１２　　　　　歳</t>
    <rPh sb="7" eb="8">
      <t>トシ</t>
    </rPh>
    <phoneticPr fontId="4"/>
  </si>
  <si>
    <t>１３　　　　　歳</t>
    <rPh sb="7" eb="8">
      <t>トシ</t>
    </rPh>
    <phoneticPr fontId="4"/>
  </si>
  <si>
    <t>１４　　　　　歳</t>
    <rPh sb="7" eb="8">
      <t>トシ</t>
    </rPh>
    <phoneticPr fontId="4"/>
  </si>
  <si>
    <t>１５　　　　　歳</t>
    <rPh sb="7" eb="8">
      <t>トシ</t>
    </rPh>
    <phoneticPr fontId="4"/>
  </si>
  <si>
    <t>１６　　　　　歳</t>
    <rPh sb="7" eb="8">
      <t>トシ</t>
    </rPh>
    <phoneticPr fontId="4"/>
  </si>
  <si>
    <t>高等部生徒数</t>
    <rPh sb="0" eb="3">
      <t>コウトウブ</t>
    </rPh>
    <rPh sb="3" eb="6">
      <t>セイトスウ</t>
    </rPh>
    <phoneticPr fontId="4"/>
  </si>
  <si>
    <t>１７　　　　　歳</t>
    <rPh sb="7" eb="8">
      <t>トシ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</si>
  <si>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</si>
  <si>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</si>
  <si>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菩提寺の木造薬師如来坐像</t>
    <rPh sb="0" eb="3">
      <t>ぼだいじ</t>
    </rPh>
    <rPh sb="4" eb="6">
      <t>もくぞう</t>
    </rPh>
    <rPh sb="6" eb="8">
      <t>やくし</t>
    </rPh>
    <rPh sb="8" eb="10">
      <t>にょらい</t>
    </rPh>
    <rPh sb="10" eb="11">
      <t>すわ</t>
    </rPh>
    <rPh sb="11" eb="12">
      <t>ぞう</t>
    </rPh>
    <phoneticPr fontId="6" type="Hiragana"/>
  </si>
  <si>
    <t>S43.11.20</t>
  </si>
  <si>
    <t>大波止の鉄玉</t>
    <rPh sb="0" eb="3">
      <t>おおはと</t>
    </rPh>
    <rPh sb="4" eb="5">
      <t>てつ</t>
    </rPh>
    <rPh sb="5" eb="6">
      <t>たま</t>
    </rPh>
    <phoneticPr fontId="6" type="Hiragana"/>
  </si>
  <si>
    <t>養国寺の梵鐘</t>
    <rPh sb="0" eb="1">
      <t>やしな</t>
    </rPh>
    <rPh sb="1" eb="2">
      <t>くに</t>
    </rPh>
    <rPh sb="2" eb="3">
      <t>てら</t>
    </rPh>
    <rPh sb="4" eb="6">
      <t>ぼんしょう</t>
    </rPh>
    <phoneticPr fontId="6" type="Hiragana"/>
  </si>
  <si>
    <t>メダイ「サルバトル・ムンディ（世の救い主）」</t>
    <rPh sb="15" eb="16">
      <t>よ</t>
    </rPh>
    <rPh sb="17" eb="18">
      <t>すく</t>
    </rPh>
    <phoneticPr fontId="14" type="Hiragana"/>
  </si>
  <si>
    <t>その３　　貸し会場事業利用者数</t>
    <rPh sb="5" eb="6">
      <t>カ</t>
    </rPh>
    <rPh sb="7" eb="9">
      <t>カイジョウ</t>
    </rPh>
    <rPh sb="9" eb="11">
      <t>ジギョウ</t>
    </rPh>
    <rPh sb="11" eb="12">
      <t>リ</t>
    </rPh>
    <rPh sb="12" eb="13">
      <t>ヨウ</t>
    </rPh>
    <rPh sb="13" eb="14">
      <t>シャ</t>
    </rPh>
    <rPh sb="14" eb="15">
      <t>スウ</t>
    </rPh>
    <phoneticPr fontId="4"/>
  </si>
  <si>
    <t>(単位　　件、延べ人数）</t>
    <rPh sb="1" eb="3">
      <t>タンイ</t>
    </rPh>
    <rPh sb="5" eb="6">
      <t>ケン</t>
    </rPh>
    <rPh sb="7" eb="8">
      <t>ノ</t>
    </rPh>
    <rPh sb="9" eb="10">
      <t>ニン</t>
    </rPh>
    <rPh sb="10" eb="11">
      <t>スウ</t>
    </rPh>
    <phoneticPr fontId="4"/>
  </si>
  <si>
    <t>年　　度</t>
    <rPh sb="0" eb="1">
      <t>トシ</t>
    </rPh>
    <rPh sb="3" eb="4">
      <t>ド</t>
    </rPh>
    <phoneticPr fontId="4"/>
  </si>
  <si>
    <t>利用件数</t>
    <rPh sb="0" eb="2">
      <t>リヨウ</t>
    </rPh>
    <rPh sb="2" eb="4">
      <t>ケンスウ</t>
    </rPh>
    <phoneticPr fontId="4"/>
  </si>
  <si>
    <t>利用者数</t>
    <rPh sb="0" eb="2">
      <t>リヨウ</t>
    </rPh>
    <rPh sb="2" eb="3">
      <t>シャ</t>
    </rPh>
    <rPh sb="3" eb="4">
      <t>スウ</t>
    </rPh>
    <phoneticPr fontId="4"/>
  </si>
  <si>
    <t>その他の教育普及事業</t>
    <rPh sb="2" eb="3">
      <t>タ</t>
    </rPh>
    <rPh sb="4" eb="6">
      <t>キョウイク</t>
    </rPh>
    <rPh sb="6" eb="8">
      <t>フキュウ</t>
    </rPh>
    <rPh sb="8" eb="10">
      <t>ジギョウ</t>
    </rPh>
    <phoneticPr fontId="4"/>
  </si>
  <si>
    <t>日数</t>
    <rPh sb="0" eb="2">
      <t>ニッスウ</t>
    </rPh>
    <phoneticPr fontId="4"/>
  </si>
  <si>
    <t>参加者数</t>
    <rPh sb="0" eb="2">
      <t>サンカ</t>
    </rPh>
    <rPh sb="2" eb="3">
      <t>シャ</t>
    </rPh>
    <rPh sb="3" eb="4">
      <t>スウ</t>
    </rPh>
    <phoneticPr fontId="4"/>
  </si>
  <si>
    <t>講演会</t>
    <rPh sb="0" eb="3">
      <t>コウエンカイ</t>
    </rPh>
    <phoneticPr fontId="4"/>
  </si>
  <si>
    <t>その４　　教　育　普　及　事　業　参　加　者　数</t>
    <rPh sb="5" eb="6">
      <t>キョウ</t>
    </rPh>
    <rPh sb="7" eb="8">
      <t>イク</t>
    </rPh>
    <rPh sb="9" eb="10">
      <t>ススム</t>
    </rPh>
    <rPh sb="11" eb="12">
      <t>オヨブ</t>
    </rPh>
    <rPh sb="13" eb="14">
      <t>コト</t>
    </rPh>
    <rPh sb="15" eb="16">
      <t>ギョウ</t>
    </rPh>
    <rPh sb="17" eb="18">
      <t>サン</t>
    </rPh>
    <rPh sb="19" eb="20">
      <t>カ</t>
    </rPh>
    <rPh sb="21" eb="22">
      <t>シャ</t>
    </rPh>
    <rPh sb="23" eb="24">
      <t>スウ</t>
    </rPh>
    <phoneticPr fontId="4"/>
  </si>
  <si>
    <t>長崎大学瓊林会館</t>
    <rPh sb="0" eb="2">
      <t>ながさき</t>
    </rPh>
    <rPh sb="2" eb="4">
      <t>だいがく</t>
    </rPh>
    <rPh sb="4" eb="5">
      <t>ぎょう</t>
    </rPh>
    <rPh sb="5" eb="6">
      <t>はやし</t>
    </rPh>
    <rPh sb="6" eb="8">
      <t>かいかん</t>
    </rPh>
    <phoneticPr fontId="6" type="Hiragana"/>
  </si>
  <si>
    <t>長崎大学経済学部倉庫</t>
    <rPh sb="0" eb="2">
      <t>ながさき</t>
    </rPh>
    <rPh sb="2" eb="4">
      <t>だいがく</t>
    </rPh>
    <rPh sb="4" eb="6">
      <t>けいざい</t>
    </rPh>
    <rPh sb="6" eb="8">
      <t>がくぶ</t>
    </rPh>
    <rPh sb="8" eb="10">
      <t>そうこ</t>
    </rPh>
    <phoneticPr fontId="6" type="Hiragana"/>
  </si>
  <si>
    <t>長崎大学（旧長崎高等商業学校）拱橋</t>
    <rPh sb="0" eb="2">
      <t>ながさき</t>
    </rPh>
    <rPh sb="2" eb="4">
      <t>だいがく</t>
    </rPh>
    <rPh sb="5" eb="6">
      <t>きゅう</t>
    </rPh>
    <rPh sb="6" eb="8">
      <t>ながさき</t>
    </rPh>
    <rPh sb="8" eb="10">
      <t>こうとう</t>
    </rPh>
    <rPh sb="10" eb="12">
      <t>しょうぎょう</t>
    </rPh>
    <rPh sb="12" eb="14">
      <t>がっこう</t>
    </rPh>
    <rPh sb="15" eb="16">
      <t>きょう</t>
    </rPh>
    <rPh sb="16" eb="17">
      <t>はし</t>
    </rPh>
    <phoneticPr fontId="6" type="Hiragana"/>
  </si>
  <si>
    <t>東山手十三番館住宅主屋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0">
      <t>おも</t>
    </rPh>
    <rPh sb="10" eb="11">
      <t>や</t>
    </rPh>
    <phoneticPr fontId="6" type="Hiragana"/>
  </si>
  <si>
    <t>東山手十三番館住宅倉庫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1">
      <t>そうこ</t>
    </rPh>
    <phoneticPr fontId="6" type="Hiragana"/>
  </si>
  <si>
    <t>小野原本店店舗兼主屋</t>
    <rPh sb="0" eb="3">
      <t>おのはら</t>
    </rPh>
    <rPh sb="3" eb="5">
      <t>ほんてん</t>
    </rPh>
    <rPh sb="5" eb="7">
      <t>てんぽ</t>
    </rPh>
    <rPh sb="7" eb="8">
      <t>か</t>
    </rPh>
    <rPh sb="8" eb="9">
      <t>おも</t>
    </rPh>
    <rPh sb="9" eb="10">
      <t>や</t>
    </rPh>
    <phoneticPr fontId="6" type="Hiragana"/>
  </si>
  <si>
    <t>小野原本店附属屋</t>
    <rPh sb="0" eb="3">
      <t>おのはら</t>
    </rPh>
    <rPh sb="3" eb="5">
      <t>ほんてん</t>
    </rPh>
    <rPh sb="5" eb="7">
      <t>ふぞく</t>
    </rPh>
    <rPh sb="7" eb="8">
      <t>や</t>
    </rPh>
    <phoneticPr fontId="6" type="Hiragana"/>
  </si>
  <si>
    <t>体</t>
    <rPh sb="0" eb="1">
      <t>カラダ</t>
    </rPh>
    <phoneticPr fontId="4"/>
  </si>
  <si>
    <t>長</t>
    <rPh sb="0" eb="1">
      <t>チョウ</t>
    </rPh>
    <phoneticPr fontId="4"/>
  </si>
  <si>
    <t>重</t>
    <rPh sb="0" eb="1">
      <t>ジュウ</t>
    </rPh>
    <phoneticPr fontId="4"/>
  </si>
  <si>
    <t>身　</t>
    <rPh sb="0" eb="1">
      <t>ミ</t>
    </rPh>
    <phoneticPr fontId="4"/>
  </si>
  <si>
    <t>教　　員　　数　　（　　本　　務　　者　　）</t>
    <rPh sb="0" eb="1">
      <t>キョウ</t>
    </rPh>
    <rPh sb="3" eb="4">
      <t>イン</t>
    </rPh>
    <rPh sb="6" eb="7">
      <t>スウ</t>
    </rPh>
    <rPh sb="12" eb="13">
      <t>ホン</t>
    </rPh>
    <rPh sb="15" eb="16">
      <t>ツトム</t>
    </rPh>
    <rPh sb="18" eb="19">
      <t>シャ</t>
    </rPh>
    <phoneticPr fontId="4"/>
  </si>
  <si>
    <t>職　員　数</t>
    <rPh sb="0" eb="1">
      <t>ショク</t>
    </rPh>
    <rPh sb="2" eb="3">
      <t>イン</t>
    </rPh>
    <rPh sb="4" eb="5">
      <t>カズ</t>
    </rPh>
    <phoneticPr fontId="4"/>
  </si>
  <si>
    <t>旧グラバー住宅</t>
    <rPh sb="0" eb="1">
      <t>きゅう</t>
    </rPh>
    <rPh sb="5" eb="7">
      <t>じゅうたく</t>
    </rPh>
    <phoneticPr fontId="14" type="Hiragana"/>
  </si>
  <si>
    <t>大野教会堂</t>
    <rPh sb="0" eb="2">
      <t>おおの</t>
    </rPh>
    <rPh sb="2" eb="4">
      <t>きょうかい</t>
    </rPh>
    <rPh sb="4" eb="5">
      <t>どう</t>
    </rPh>
    <phoneticPr fontId="14" type="Hiragana"/>
  </si>
  <si>
    <t>紙本著色南蛮人来朝図屏風一双</t>
    <rPh sb="0" eb="1">
      <t>かみ</t>
    </rPh>
    <rPh sb="1" eb="2">
      <t>ほん</t>
    </rPh>
    <rPh sb="2" eb="3">
      <t>ちょ</t>
    </rPh>
    <rPh sb="3" eb="4">
      <t>しょく</t>
    </rPh>
    <rPh sb="4" eb="6">
      <t>なんばん</t>
    </rPh>
    <rPh sb="6" eb="7">
      <t>じん</t>
    </rPh>
    <rPh sb="7" eb="9">
      <t>らいちょう</t>
    </rPh>
    <rPh sb="9" eb="10">
      <t>ず</t>
    </rPh>
    <rPh sb="10" eb="12">
      <t>びょうぶ</t>
    </rPh>
    <phoneticPr fontId="14" type="Hiragana"/>
  </si>
  <si>
    <t>西勝寺文書「きりしたんころび証文」</t>
    <rPh sb="0" eb="1">
      <t>にし</t>
    </rPh>
    <rPh sb="1" eb="2">
      <t>かつ</t>
    </rPh>
    <rPh sb="2" eb="3">
      <t>てら</t>
    </rPh>
    <rPh sb="3" eb="5">
      <t>ぶんしょ</t>
    </rPh>
    <phoneticPr fontId="14" type="Hiragana"/>
  </si>
  <si>
    <t>キリシタン遺物５７点</t>
    <rPh sb="5" eb="7">
      <t>いぶつ</t>
    </rPh>
    <rPh sb="9" eb="10">
      <t>てん</t>
    </rPh>
    <phoneticPr fontId="14" type="Hiragana"/>
  </si>
  <si>
    <t>長崎くんち奉納音曲（竹ン芸囃子、シャギリ、</t>
    <rPh sb="0" eb="2">
      <t>ながさき</t>
    </rPh>
    <rPh sb="5" eb="7">
      <t>ほうのう</t>
    </rPh>
    <rPh sb="7" eb="8">
      <t>おん</t>
    </rPh>
    <rPh sb="8" eb="9">
      <t>きょく</t>
    </rPh>
    <phoneticPr fontId="14" type="Hiragana"/>
  </si>
  <si>
    <t>戸町番所跡　四、五、六、七番石標柱</t>
    <rPh sb="0" eb="2">
      <t>とまち</t>
    </rPh>
    <rPh sb="2" eb="3">
      <t>ばん</t>
    </rPh>
    <rPh sb="3" eb="4">
      <t>しょ</t>
    </rPh>
    <rPh sb="4" eb="5">
      <t>あと</t>
    </rPh>
    <rPh sb="6" eb="7">
      <t>し</t>
    </rPh>
    <rPh sb="8" eb="9">
      <t>ご</t>
    </rPh>
    <phoneticPr fontId="14" type="Hiragana"/>
  </si>
  <si>
    <t>（セミナリヨコレジヨを含む）</t>
    <rPh sb="11" eb="12">
      <t>ふく</t>
    </rPh>
    <phoneticPr fontId="14" type="Hiragana"/>
  </si>
  <si>
    <t>&lt;市指定有形文化財&gt;（52）</t>
    <rPh sb="1" eb="2">
      <t>し</t>
    </rPh>
    <rPh sb="2" eb="4">
      <t>してい</t>
    </rPh>
    <rPh sb="4" eb="6">
      <t>ゆうけい</t>
    </rPh>
    <rPh sb="6" eb="9">
      <t>ぶんかざい</t>
    </rPh>
    <phoneticPr fontId="14" type="Hiragana"/>
  </si>
  <si>
    <t>上野（彦馬）家墓地</t>
    <rPh sb="0" eb="2">
      <t>うえの</t>
    </rPh>
    <rPh sb="3" eb="5">
      <t>ひこば</t>
    </rPh>
    <rPh sb="6" eb="7">
      <t>け</t>
    </rPh>
    <rPh sb="7" eb="9">
      <t>ぼち</t>
    </rPh>
    <phoneticPr fontId="14" type="Hiragana"/>
  </si>
  <si>
    <t>平和公園</t>
    <rPh sb="0" eb="4">
      <t>へいわこうえん</t>
    </rPh>
    <phoneticPr fontId="14" type="Hiragana"/>
  </si>
  <si>
    <t>競　　技　　場</t>
    <rPh sb="0" eb="1">
      <t>セリ</t>
    </rPh>
    <rPh sb="3" eb="4">
      <t>ワザ</t>
    </rPh>
    <rPh sb="6" eb="7">
      <t>バ</t>
    </rPh>
    <phoneticPr fontId="4"/>
  </si>
  <si>
    <t>文　　　　　　化　　　　　　ホ　　　　　　ー　　　　　　ル</t>
    <rPh sb="0" eb="1">
      <t>ブン</t>
    </rPh>
    <rPh sb="7" eb="8">
      <t>カ</t>
    </rPh>
    <phoneticPr fontId="4"/>
  </si>
  <si>
    <t>年　度　･　月</t>
    <rPh sb="0" eb="1">
      <t>トシ</t>
    </rPh>
    <rPh sb="2" eb="3">
      <t>タビ</t>
    </rPh>
    <rPh sb="6" eb="7">
      <t>ツキ</t>
    </rPh>
    <phoneticPr fontId="4"/>
  </si>
  <si>
    <t>開　　館</t>
    <rPh sb="0" eb="1">
      <t>カイ</t>
    </rPh>
    <rPh sb="3" eb="4">
      <t>カン</t>
    </rPh>
    <phoneticPr fontId="4"/>
  </si>
  <si>
    <t>日　　数</t>
    <rPh sb="0" eb="1">
      <t>ヒ</t>
    </rPh>
    <rPh sb="3" eb="4">
      <t>カズ</t>
    </rPh>
    <phoneticPr fontId="4"/>
  </si>
  <si>
    <t>年度・月</t>
    <rPh sb="0" eb="1">
      <t>トシ</t>
    </rPh>
    <rPh sb="1" eb="2">
      <t>ド</t>
    </rPh>
    <rPh sb="3" eb="4">
      <t>ツキ</t>
    </rPh>
    <phoneticPr fontId="4"/>
  </si>
  <si>
    <t>１日平均</t>
    <rPh sb="1" eb="2">
      <t>ニチ</t>
    </rPh>
    <rPh sb="2" eb="4">
      <t>ヘイキン</t>
    </rPh>
    <phoneticPr fontId="4"/>
  </si>
  <si>
    <t>区　　　　　　　　　　　　　　　　　分</t>
    <rPh sb="0" eb="1">
      <t>ク</t>
    </rPh>
    <rPh sb="18" eb="19">
      <t>ブン</t>
    </rPh>
    <phoneticPr fontId="4"/>
  </si>
  <si>
    <t xml:space="preserve">        卒         業         者         総         数</t>
    <rPh sb="8" eb="9">
      <t>ソツ</t>
    </rPh>
    <rPh sb="18" eb="19">
      <t>ギョウ</t>
    </rPh>
    <rPh sb="28" eb="29">
      <t>モノ</t>
    </rPh>
    <rPh sb="38" eb="39">
      <t>フサ</t>
    </rPh>
    <rPh sb="48" eb="49">
      <t>スウ</t>
    </rPh>
    <phoneticPr fontId="4"/>
  </si>
  <si>
    <t>その１　進　学　・　就　職　別　卒　業　状　況</t>
    <rPh sb="4" eb="5">
      <t>ススム</t>
    </rPh>
    <rPh sb="6" eb="7">
      <t>ガク</t>
    </rPh>
    <rPh sb="10" eb="11">
      <t>ジュ</t>
    </rPh>
    <rPh sb="12" eb="13">
      <t>ショク</t>
    </rPh>
    <rPh sb="14" eb="15">
      <t>ベツ</t>
    </rPh>
    <rPh sb="16" eb="17">
      <t>ソツ</t>
    </rPh>
    <rPh sb="18" eb="19">
      <t>ギョウ</t>
    </rPh>
    <rPh sb="20" eb="21">
      <t>ジョウ</t>
    </rPh>
    <rPh sb="22" eb="23">
      <t>イワン</t>
    </rPh>
    <phoneticPr fontId="4"/>
  </si>
  <si>
    <t>その２　　産　　業　　別　　就　　職　　状　　況</t>
    <rPh sb="5" eb="6">
      <t>サン</t>
    </rPh>
    <rPh sb="8" eb="9">
      <t>ギョウ</t>
    </rPh>
    <rPh sb="11" eb="12">
      <t>ベツ</t>
    </rPh>
    <rPh sb="14" eb="15">
      <t>ジュ</t>
    </rPh>
    <rPh sb="17" eb="18">
      <t>ショク</t>
    </rPh>
    <rPh sb="20" eb="21">
      <t>ジョウ</t>
    </rPh>
    <rPh sb="23" eb="24">
      <t>イワン</t>
    </rPh>
    <phoneticPr fontId="4"/>
  </si>
  <si>
    <t>総　　　数</t>
    <rPh sb="0" eb="1">
      <t>フサ</t>
    </rPh>
    <rPh sb="4" eb="5">
      <t>カズ</t>
    </rPh>
    <phoneticPr fontId="4"/>
  </si>
  <si>
    <t>漁業</t>
    <rPh sb="0" eb="2">
      <t>ギョギョウ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</si>
  <si>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</si>
  <si>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</si>
  <si>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上記以外のもの</t>
    <rPh sb="0" eb="2">
      <t>ジョウキ</t>
    </rPh>
    <rPh sb="2" eb="4">
      <t>イガイ</t>
    </rPh>
    <phoneticPr fontId="4"/>
  </si>
  <si>
    <t>その３　　県　内　、　県　外　別　就　職　状　況　</t>
    <rPh sb="5" eb="6">
      <t>ケン</t>
    </rPh>
    <rPh sb="7" eb="8">
      <t>ウチ</t>
    </rPh>
    <rPh sb="11" eb="12">
      <t>ケン</t>
    </rPh>
    <rPh sb="13" eb="14">
      <t>ソト</t>
    </rPh>
    <rPh sb="15" eb="16">
      <t>ベツ</t>
    </rPh>
    <rPh sb="17" eb="18">
      <t>ジュ</t>
    </rPh>
    <rPh sb="19" eb="20">
      <t>ショク</t>
    </rPh>
    <rPh sb="21" eb="22">
      <t>ジョウ</t>
    </rPh>
    <rPh sb="23" eb="24">
      <t>イワン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</si>
  <si>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</si>
  <si>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</si>
  <si>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愛知</t>
    <rPh sb="0" eb="2">
      <t>アイチ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</si>
  <si>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</si>
  <si>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</si>
  <si>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</si>
  <si>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広島</t>
    <rPh sb="0" eb="2">
      <t>ヒロシマ</t>
    </rPh>
    <phoneticPr fontId="4"/>
  </si>
  <si>
    <t>福岡</t>
    <rPh sb="0" eb="2">
      <t>フクオカ</t>
    </rPh>
    <phoneticPr fontId="4"/>
  </si>
  <si>
    <t>その他</t>
    <rPh sb="2" eb="3">
      <t>タ</t>
    </rPh>
    <phoneticPr fontId="4"/>
  </si>
  <si>
    <t>人　　員</t>
    <rPh sb="0" eb="1">
      <t>ヒト</t>
    </rPh>
    <rPh sb="3" eb="4">
      <t>イン</t>
    </rPh>
    <phoneticPr fontId="4"/>
  </si>
  <si>
    <t>通信制</t>
    <rPh sb="0" eb="3">
      <t>ツウシンセイ</t>
    </rPh>
    <phoneticPr fontId="4"/>
  </si>
  <si>
    <t>（単位　　cm、kg）</t>
    <rPh sb="1" eb="3">
      <t>タンイ</t>
    </rPh>
    <phoneticPr fontId="4"/>
  </si>
  <si>
    <t>&lt;国宝&gt;（3）</t>
    <rPh sb="1" eb="3">
      <t>こくほう</t>
    </rPh>
    <phoneticPr fontId="14" type="Hiragana"/>
  </si>
  <si>
    <t>刀・対州住長幸</t>
    <rPh sb="0" eb="1">
      <t>かたな</t>
    </rPh>
    <rPh sb="2" eb="3">
      <t>たい</t>
    </rPh>
    <rPh sb="3" eb="4">
      <t>しゅう</t>
    </rPh>
    <rPh sb="4" eb="5">
      <t>じゅう</t>
    </rPh>
    <rPh sb="5" eb="6">
      <t>ちょう</t>
    </rPh>
    <rPh sb="6" eb="7">
      <t>さち</t>
    </rPh>
    <phoneticPr fontId="14" type="Hiragana"/>
  </si>
  <si>
    <t>興福寺の唐僧墓地</t>
    <rPh sb="0" eb="3">
      <t>こうふくじ</t>
    </rPh>
    <rPh sb="4" eb="5">
      <t>とう</t>
    </rPh>
    <rPh sb="5" eb="6">
      <t>そう</t>
    </rPh>
    <rPh sb="6" eb="8">
      <t>ぼち</t>
    </rPh>
    <phoneticPr fontId="14" type="Hiragana"/>
  </si>
  <si>
    <t>崇福寺大雄宝殿</t>
    <rPh sb="0" eb="1">
      <t>たかし</t>
    </rPh>
    <rPh sb="1" eb="2">
      <t>ふく</t>
    </rPh>
    <rPh sb="2" eb="3">
      <t>てら</t>
    </rPh>
    <rPh sb="3" eb="4">
      <t>だい</t>
    </rPh>
    <rPh sb="4" eb="5">
      <t>おす</t>
    </rPh>
    <rPh sb="5" eb="7">
      <t>ほうでん</t>
    </rPh>
    <phoneticPr fontId="14" type="Hiragana"/>
  </si>
  <si>
    <t>刀・肥前国忠吉</t>
    <rPh sb="0" eb="1">
      <t>かたな</t>
    </rPh>
    <rPh sb="2" eb="4">
      <t>ひぜん</t>
    </rPh>
    <rPh sb="4" eb="5">
      <t>くに</t>
    </rPh>
    <rPh sb="5" eb="6">
      <t>ちゅう</t>
    </rPh>
    <rPh sb="6" eb="7">
      <t>きち</t>
    </rPh>
    <phoneticPr fontId="14" type="Hiragana"/>
  </si>
  <si>
    <t>崇福寺大釜</t>
    <rPh sb="1" eb="2">
      <t>ふく</t>
    </rPh>
    <rPh sb="2" eb="3">
      <t>てら</t>
    </rPh>
    <rPh sb="3" eb="5">
      <t>おおかま</t>
    </rPh>
    <phoneticPr fontId="14" type="Hiragana"/>
  </si>
  <si>
    <t>中尾獅子浮立と唐子踊</t>
    <rPh sb="0" eb="2">
      <t>なかお</t>
    </rPh>
    <rPh sb="2" eb="4">
      <t>しし</t>
    </rPh>
    <rPh sb="4" eb="5">
      <t>うき</t>
    </rPh>
    <rPh sb="5" eb="6">
      <t>た</t>
    </rPh>
    <rPh sb="7" eb="8">
      <t>から</t>
    </rPh>
    <rPh sb="8" eb="9">
      <t>こ</t>
    </rPh>
    <rPh sb="9" eb="10">
      <t>おどり</t>
    </rPh>
    <phoneticPr fontId="14" type="Hiragana"/>
  </si>
  <si>
    <t>本木昌造の墓</t>
    <rPh sb="0" eb="2">
      <t>もとき</t>
    </rPh>
    <rPh sb="2" eb="4">
      <t>しょうぞう</t>
    </rPh>
    <rPh sb="5" eb="6">
      <t>はか</t>
    </rPh>
    <phoneticPr fontId="14" type="Hiragana"/>
  </si>
  <si>
    <t>シーボルト宅跡</t>
    <rPh sb="5" eb="6">
      <t>たく</t>
    </rPh>
    <rPh sb="6" eb="7">
      <t>あと</t>
    </rPh>
    <phoneticPr fontId="14" type="Hiragana"/>
  </si>
  <si>
    <t>銅造弥勒菩薩半跏思惟像</t>
    <rPh sb="0" eb="1">
      <t>どう</t>
    </rPh>
    <rPh sb="1" eb="2">
      <t>ぞう</t>
    </rPh>
    <rPh sb="2" eb="6">
      <t>みろくぼさつ</t>
    </rPh>
    <rPh sb="6" eb="7">
      <t>はん</t>
    </rPh>
    <rPh sb="7" eb="8">
      <t>け</t>
    </rPh>
    <rPh sb="8" eb="10">
      <t>しい</t>
    </rPh>
    <rPh sb="10" eb="11">
      <t>ぞう</t>
    </rPh>
    <phoneticPr fontId="14" type="Hiragana"/>
  </si>
  <si>
    <t>大浦天主堂</t>
    <rPh sb="0" eb="2">
      <t>おおうら</t>
    </rPh>
    <rPh sb="2" eb="5">
      <t>てんしゅどう</t>
    </rPh>
    <phoneticPr fontId="14" type="Hiragana"/>
  </si>
  <si>
    <t>高島秋帆旧宅</t>
    <rPh sb="0" eb="2">
      <t>たかしま</t>
    </rPh>
    <rPh sb="2" eb="3">
      <t>あき</t>
    </rPh>
    <rPh sb="3" eb="4">
      <t>ほ</t>
    </rPh>
    <rPh sb="4" eb="6">
      <t>きゅうたく</t>
    </rPh>
    <phoneticPr fontId="14" type="Hiragana"/>
  </si>
  <si>
    <t>清水寺本堂</t>
    <rPh sb="0" eb="2">
      <t>しみず</t>
    </rPh>
    <rPh sb="2" eb="3">
      <t>てら</t>
    </rPh>
    <rPh sb="3" eb="5">
      <t>ほんどう</t>
    </rPh>
    <phoneticPr fontId="14" type="Hiragana"/>
  </si>
  <si>
    <t>中島川石橋群（４橋）</t>
    <rPh sb="0" eb="2">
      <t>なかしま</t>
    </rPh>
    <rPh sb="2" eb="3">
      <t>かわ</t>
    </rPh>
    <rPh sb="3" eb="5">
      <t>いしばし</t>
    </rPh>
    <rPh sb="5" eb="6">
      <t>ぐん</t>
    </rPh>
    <rPh sb="8" eb="9">
      <t>はし</t>
    </rPh>
    <phoneticPr fontId="14" type="Hiragana"/>
  </si>
  <si>
    <t>飯香浦地蔵まつり飾りそうめん</t>
    <rPh sb="0" eb="1">
      <t>めし</t>
    </rPh>
    <rPh sb="1" eb="2">
      <t>か</t>
    </rPh>
    <rPh sb="2" eb="3">
      <t>ほ</t>
    </rPh>
    <rPh sb="3" eb="5">
      <t>じぞう</t>
    </rPh>
    <rPh sb="8" eb="9">
      <t>かざ</t>
    </rPh>
    <phoneticPr fontId="14" type="Hiragana"/>
  </si>
  <si>
    <t>阿蘭陀通詞加福家墓地</t>
    <rPh sb="0" eb="3">
      <t>おらんだ</t>
    </rPh>
    <rPh sb="3" eb="5">
      <t>つうじ</t>
    </rPh>
    <rPh sb="5" eb="6">
      <t>か</t>
    </rPh>
    <rPh sb="6" eb="7">
      <t>ふく</t>
    </rPh>
    <rPh sb="7" eb="8">
      <t>いえ</t>
    </rPh>
    <rPh sb="8" eb="10">
      <t>ぼち</t>
    </rPh>
    <phoneticPr fontId="14" type="Hiragana"/>
  </si>
  <si>
    <t>小菅修船場跡</t>
    <rPh sb="0" eb="2">
      <t>こすげ</t>
    </rPh>
    <rPh sb="2" eb="3">
      <t>しゅう</t>
    </rPh>
    <rPh sb="3" eb="4">
      <t>ふね</t>
    </rPh>
    <rPh sb="4" eb="5">
      <t>ば</t>
    </rPh>
    <rPh sb="5" eb="6">
      <t>あと</t>
    </rPh>
    <phoneticPr fontId="14" type="Hiragana"/>
  </si>
  <si>
    <t>その１　　　　年　　　　度　　　　別　　</t>
    <rPh sb="7" eb="8">
      <t>トシ</t>
    </rPh>
    <rPh sb="12" eb="13">
      <t>ド</t>
    </rPh>
    <rPh sb="17" eb="18">
      <t>ベツ</t>
    </rPh>
    <phoneticPr fontId="16"/>
  </si>
  <si>
    <t>利用者数</t>
    <rPh sb="0" eb="2">
      <t>リヨウ</t>
    </rPh>
    <rPh sb="2" eb="3">
      <t>シャ</t>
    </rPh>
    <rPh sb="3" eb="4">
      <t>スウ</t>
    </rPh>
    <phoneticPr fontId="16"/>
  </si>
  <si>
    <t>利用日数</t>
    <rPh sb="0" eb="2">
      <t>リヨウ</t>
    </rPh>
    <rPh sb="2" eb="4">
      <t>ニッスウ</t>
    </rPh>
    <phoneticPr fontId="16"/>
  </si>
  <si>
    <t>大ホール</t>
    <rPh sb="0" eb="1">
      <t>ダイ</t>
    </rPh>
    <phoneticPr fontId="16"/>
  </si>
  <si>
    <t>国際会議場</t>
    <rPh sb="0" eb="2">
      <t>コクサイ</t>
    </rPh>
    <rPh sb="2" eb="5">
      <t>カイギジョウ</t>
    </rPh>
    <phoneticPr fontId="16"/>
  </si>
  <si>
    <t>　　            　　（単位　　％）</t>
    <rPh sb="17" eb="19">
      <t>タンイ</t>
    </rPh>
    <phoneticPr fontId="16"/>
  </si>
  <si>
    <t>音楽関係</t>
    <rPh sb="0" eb="2">
      <t>オンガク</t>
    </rPh>
    <rPh sb="2" eb="4">
      <t>カンケイ</t>
    </rPh>
    <phoneticPr fontId="16"/>
  </si>
  <si>
    <t>木造千手観音立像</t>
    <rPh sb="0" eb="1">
      <t>もく</t>
    </rPh>
    <rPh sb="1" eb="2">
      <t>ぞう</t>
    </rPh>
    <rPh sb="2" eb="6">
      <t>せんじゅかんのん</t>
    </rPh>
    <rPh sb="6" eb="8">
      <t>りつぞう</t>
    </rPh>
    <phoneticPr fontId="14" type="Hiragana"/>
  </si>
  <si>
    <t>長崎奉行所関係資料</t>
    <rPh sb="0" eb="2">
      <t>ながさき</t>
    </rPh>
    <rPh sb="2" eb="4">
      <t>ぶぎょう</t>
    </rPh>
    <rPh sb="4" eb="5">
      <t>しょ</t>
    </rPh>
    <rPh sb="5" eb="7">
      <t>かんけい</t>
    </rPh>
    <rPh sb="7" eb="9">
      <t>しりょう</t>
    </rPh>
    <phoneticPr fontId="14" type="Hiragana"/>
  </si>
  <si>
    <t>竪削盤</t>
    <rPh sb="0" eb="1">
      <t>たて</t>
    </rPh>
    <rPh sb="1" eb="2">
      <t>けずり</t>
    </rPh>
    <rPh sb="2" eb="3">
      <t>ばん</t>
    </rPh>
    <phoneticPr fontId="14" type="Hiragana" alignment="center"/>
  </si>
  <si>
    <t>紙本墨書ボードウィン書状（一通）</t>
    <rPh sb="0" eb="1">
      <t>かみ</t>
    </rPh>
    <rPh sb="1" eb="2">
      <t>ほん</t>
    </rPh>
    <rPh sb="2" eb="3">
      <t>すみ</t>
    </rPh>
    <rPh sb="3" eb="4">
      <t>しょ</t>
    </rPh>
    <rPh sb="10" eb="12">
      <t>しょじょう</t>
    </rPh>
    <rPh sb="13" eb="14">
      <t>いち</t>
    </rPh>
    <rPh sb="14" eb="15">
      <t>つう</t>
    </rPh>
    <phoneticPr fontId="14" type="Hiragana"/>
  </si>
  <si>
    <t>景華園遺跡出土の一括遺物18点</t>
    <rPh sb="0" eb="1">
      <t>けい</t>
    </rPh>
    <rPh sb="1" eb="2">
      <t>か</t>
    </rPh>
    <rPh sb="2" eb="3">
      <t>えん</t>
    </rPh>
    <rPh sb="3" eb="5">
      <t>いせき</t>
    </rPh>
    <rPh sb="5" eb="7">
      <t>しゅつど</t>
    </rPh>
    <rPh sb="8" eb="10">
      <t>いっかつ</t>
    </rPh>
    <rPh sb="10" eb="12">
      <t>いぶつ</t>
    </rPh>
    <rPh sb="14" eb="15">
      <t>てん</t>
    </rPh>
    <phoneticPr fontId="14" type="Hiragana"/>
  </si>
  <si>
    <t>ド・ロ神父遺跡（救助院跡・いわし網工場跡）</t>
    <rPh sb="3" eb="5">
      <t>しんぷ</t>
    </rPh>
    <rPh sb="5" eb="7">
      <t>いせき</t>
    </rPh>
    <rPh sb="8" eb="10">
      <t>きゅうじょ</t>
    </rPh>
    <rPh sb="10" eb="11">
      <t>いん</t>
    </rPh>
    <rPh sb="11" eb="12">
      <t>せき</t>
    </rPh>
    <rPh sb="16" eb="17">
      <t>あみ</t>
    </rPh>
    <rPh sb="17" eb="19">
      <t>こうじょう</t>
    </rPh>
    <rPh sb="19" eb="20">
      <t>あと</t>
    </rPh>
    <phoneticPr fontId="14" type="Hiragana"/>
  </si>
  <si>
    <t>〃</t>
  </si>
  <si>
    <t>ｺﾝﾍﾞﾝｼｮﾝ関係</t>
    <rPh sb="8" eb="9">
      <t>ケイ</t>
    </rPh>
    <phoneticPr fontId="16"/>
  </si>
  <si>
    <t>即非禅師書火化の偈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ひ</t>
    </rPh>
    <rPh sb="6" eb="7">
      <t>か</t>
    </rPh>
    <rPh sb="8" eb="9">
      <t>げち</t>
    </rPh>
    <phoneticPr fontId="14" type="Hiragana"/>
  </si>
  <si>
    <t>太田尾地蔵まつり飾りそうめん</t>
    <rPh sb="0" eb="2">
      <t>おおた</t>
    </rPh>
    <rPh sb="2" eb="3">
      <t>お</t>
    </rPh>
    <rPh sb="3" eb="5">
      <t>じぞう</t>
    </rPh>
    <rPh sb="8" eb="9">
      <t>かざ</t>
    </rPh>
    <phoneticPr fontId="14" type="Hiragana"/>
  </si>
  <si>
    <t>崇福寺三門（楼門）</t>
    <rPh sb="0" eb="1">
      <t>たかし</t>
    </rPh>
    <rPh sb="1" eb="2">
      <t>ふく</t>
    </rPh>
    <rPh sb="2" eb="3">
      <t>てら</t>
    </rPh>
    <rPh sb="3" eb="4">
      <t>さん</t>
    </rPh>
    <rPh sb="4" eb="5">
      <t>もん</t>
    </rPh>
    <rPh sb="6" eb="7">
      <t>ろう</t>
    </rPh>
    <rPh sb="7" eb="8">
      <t>もん</t>
    </rPh>
    <phoneticPr fontId="14" type="Hiragana"/>
  </si>
  <si>
    <t>芒塚句碑（３基）</t>
    <rPh sb="0" eb="1">
      <t>のぎ</t>
    </rPh>
    <rPh sb="1" eb="2">
      <t>つか</t>
    </rPh>
    <rPh sb="2" eb="4">
      <t>くひ</t>
    </rPh>
    <rPh sb="6" eb="7">
      <t>き</t>
    </rPh>
    <phoneticPr fontId="14" type="Hiragana"/>
  </si>
  <si>
    <t>即非禅師書規条六則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き</t>
    </rPh>
    <rPh sb="6" eb="7">
      <t>じょう</t>
    </rPh>
    <rPh sb="7" eb="8">
      <t>ろく</t>
    </rPh>
    <rPh sb="8" eb="9">
      <t>そく</t>
    </rPh>
    <phoneticPr fontId="14" type="Hiragana"/>
  </si>
  <si>
    <t>平山の大名行列</t>
    <rPh sb="0" eb="2">
      <t>ひらやま</t>
    </rPh>
    <rPh sb="3" eb="5">
      <t>だいみょう</t>
    </rPh>
    <rPh sb="5" eb="7">
      <t>ぎょうれつ</t>
    </rPh>
    <phoneticPr fontId="14" type="Hiragana"/>
  </si>
  <si>
    <t>青方文書</t>
    <rPh sb="0" eb="1">
      <t>あお</t>
    </rPh>
    <rPh sb="1" eb="2">
      <t>かた</t>
    </rPh>
    <rPh sb="2" eb="4">
      <t>ぶんしょ</t>
    </rPh>
    <phoneticPr fontId="14" type="Hiragana"/>
  </si>
  <si>
    <t>即非禅師書落成の偈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7">
      <t>らくせい</t>
    </rPh>
    <rPh sb="8" eb="9">
      <t>げち</t>
    </rPh>
    <phoneticPr fontId="14" type="Hiragana"/>
  </si>
  <si>
    <t>北浦の俵かたげ及び獅子踊</t>
    <rPh sb="0" eb="2">
      <t>きたうら</t>
    </rPh>
    <rPh sb="3" eb="4">
      <t>たわら</t>
    </rPh>
    <rPh sb="7" eb="8">
      <t>およ</t>
    </rPh>
    <rPh sb="9" eb="11">
      <t>しし</t>
    </rPh>
    <rPh sb="11" eb="12">
      <t>おどり</t>
    </rPh>
    <phoneticPr fontId="14" type="Hiragana"/>
  </si>
  <si>
    <t>観善寺の大クス</t>
    <rPh sb="0" eb="1">
      <t>かん</t>
    </rPh>
    <rPh sb="1" eb="2">
      <t>ぜん</t>
    </rPh>
    <rPh sb="2" eb="3">
      <t>てら</t>
    </rPh>
    <rPh sb="4" eb="5">
      <t>おお</t>
    </rPh>
    <phoneticPr fontId="14" type="Hiragana"/>
  </si>
  <si>
    <t>聖福寺の涅槃図</t>
    <rPh sb="0" eb="1">
      <t>せい</t>
    </rPh>
    <rPh sb="1" eb="2">
      <t>ふく</t>
    </rPh>
    <rPh sb="2" eb="3">
      <t>てら</t>
    </rPh>
    <rPh sb="4" eb="6">
      <t>ねはん</t>
    </rPh>
    <rPh sb="6" eb="7">
      <t>ず</t>
    </rPh>
    <phoneticPr fontId="14" type="Hiragana"/>
  </si>
  <si>
    <t>即非禅師書中天紅日麗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ちゅう</t>
    </rPh>
    <rPh sb="6" eb="7">
      <t>てん</t>
    </rPh>
    <rPh sb="7" eb="8">
      <t>こう</t>
    </rPh>
    <rPh sb="8" eb="9">
      <t>にち</t>
    </rPh>
    <rPh sb="9" eb="10">
      <t>うらら</t>
    </rPh>
    <phoneticPr fontId="14" type="Hiragana"/>
  </si>
  <si>
    <t>矢上八幡神社の大クス</t>
    <rPh sb="0" eb="2">
      <t>やがみ</t>
    </rPh>
    <rPh sb="2" eb="4">
      <t>やはた</t>
    </rPh>
    <rPh sb="4" eb="6">
      <t>じんじゃ</t>
    </rPh>
    <rPh sb="7" eb="8">
      <t>おお</t>
    </rPh>
    <phoneticPr fontId="14" type="Hiragana"/>
  </si>
  <si>
    <t>興福寺本堂（大雄宝殿）</t>
    <rPh sb="0" eb="3">
      <t>こうふくじ</t>
    </rPh>
    <rPh sb="3" eb="5">
      <t>ほんどう</t>
    </rPh>
    <rPh sb="6" eb="7">
      <t>だい</t>
    </rPh>
    <rPh sb="7" eb="8">
      <t>おす</t>
    </rPh>
    <rPh sb="8" eb="10">
      <t>ほうでん</t>
    </rPh>
    <phoneticPr fontId="14" type="Hiragana"/>
  </si>
  <si>
    <t>春徳寺の涅槃図</t>
    <rPh sb="0" eb="1">
      <t>しゅん</t>
    </rPh>
    <rPh sb="1" eb="2">
      <t>とく</t>
    </rPh>
    <rPh sb="2" eb="3">
      <t>てら</t>
    </rPh>
    <rPh sb="4" eb="6">
      <t>ねはん</t>
    </rPh>
    <rPh sb="6" eb="7">
      <t>ず</t>
    </rPh>
    <phoneticPr fontId="14" type="Hiragana"/>
  </si>
  <si>
    <t>黄檗開祖国師三幅対</t>
    <rPh sb="0" eb="2">
      <t>おうばく</t>
    </rPh>
    <rPh sb="2" eb="4">
      <t>かいそ</t>
    </rPh>
    <rPh sb="4" eb="6">
      <t>こくし</t>
    </rPh>
    <rPh sb="6" eb="7">
      <t>さん</t>
    </rPh>
    <rPh sb="7" eb="8">
      <t>はば</t>
    </rPh>
    <rPh sb="8" eb="9">
      <t>つい</t>
    </rPh>
    <phoneticPr fontId="14" type="Hiragana"/>
  </si>
  <si>
    <t>黄檗三禅師次韻</t>
    <rPh sb="0" eb="2">
      <t>おうばく</t>
    </rPh>
    <rPh sb="2" eb="3">
      <t>さん</t>
    </rPh>
    <rPh sb="3" eb="4">
      <t>ぜん</t>
    </rPh>
    <rPh sb="4" eb="5">
      <t>し</t>
    </rPh>
    <rPh sb="5" eb="6">
      <t>じ</t>
    </rPh>
    <rPh sb="6" eb="7">
      <t>いん</t>
    </rPh>
    <phoneticPr fontId="14" type="Hiragana"/>
  </si>
  <si>
    <t>岩屋神社のスギ群</t>
    <rPh sb="0" eb="2">
      <t>いわや</t>
    </rPh>
    <rPh sb="2" eb="4">
      <t>じんじゃ</t>
    </rPh>
    <rPh sb="7" eb="8">
      <t>ぐん</t>
    </rPh>
    <phoneticPr fontId="14" type="Hiragana"/>
  </si>
  <si>
    <t>&lt;国認定旧重要美術品&gt;（4）</t>
    <rPh sb="1" eb="2">
      <t>くに</t>
    </rPh>
    <rPh sb="2" eb="4">
      <t>にんてい</t>
    </rPh>
    <rPh sb="4" eb="5">
      <t>きゅう</t>
    </rPh>
    <rPh sb="5" eb="7">
      <t>じゅうよう</t>
    </rPh>
    <rPh sb="7" eb="9">
      <t>びじゅつ</t>
    </rPh>
    <rPh sb="9" eb="10">
      <t>ひん</t>
    </rPh>
    <phoneticPr fontId="14" type="Hiragana"/>
  </si>
  <si>
    <t>木庵禅師書三幅対</t>
    <rPh sb="0" eb="1">
      <t>き</t>
    </rPh>
    <rPh sb="1" eb="2">
      <t>あん</t>
    </rPh>
    <rPh sb="2" eb="3">
      <t>ぜん</t>
    </rPh>
    <rPh sb="3" eb="4">
      <t>し</t>
    </rPh>
    <rPh sb="4" eb="5">
      <t>しょ</t>
    </rPh>
    <rPh sb="5" eb="6">
      <t>さん</t>
    </rPh>
    <rPh sb="6" eb="7">
      <t>はば</t>
    </rPh>
    <rPh sb="7" eb="8">
      <t>つい</t>
    </rPh>
    <phoneticPr fontId="14" type="Hiragana"/>
  </si>
  <si>
    <t>戸石の六地蔵塔</t>
    <rPh sb="0" eb="1">
      <t>と</t>
    </rPh>
    <rPh sb="1" eb="2">
      <t>いし</t>
    </rPh>
    <rPh sb="3" eb="4">
      <t>ろく</t>
    </rPh>
    <rPh sb="4" eb="6">
      <t>じぞう</t>
    </rPh>
    <rPh sb="6" eb="7">
      <t>とう</t>
    </rPh>
    <phoneticPr fontId="14" type="Hiragana"/>
  </si>
  <si>
    <t>眼鏡橋</t>
    <rPh sb="0" eb="2">
      <t>めがね</t>
    </rPh>
    <rPh sb="2" eb="3">
      <t>ばし</t>
    </rPh>
    <phoneticPr fontId="14" type="Hiragana"/>
  </si>
  <si>
    <t>定時制</t>
    <rPh sb="0" eb="2">
      <t>テイジ</t>
    </rPh>
    <rPh sb="2" eb="3">
      <t>セイ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</si>
  <si>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</si>
  <si>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</si>
  <si>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</si>
  <si>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</si>
  <si>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</si>
  <si>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</si>
  <si>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</si>
  <si>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</si>
  <si>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</si>
  <si>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　　体　　　位　　　状　　　況</t>
    <rPh sb="2" eb="3">
      <t>カラダ</t>
    </rPh>
    <rPh sb="6" eb="7">
      <t>クライ</t>
    </rPh>
    <rPh sb="10" eb="11">
      <t>ジョウ</t>
    </rPh>
    <rPh sb="14" eb="15">
      <t>イワン</t>
    </rPh>
    <phoneticPr fontId="4"/>
  </si>
  <si>
    <t>(単位　　日、人）</t>
    <rPh sb="1" eb="3">
      <t>タンイ</t>
    </rPh>
    <rPh sb="5" eb="6">
      <t>ニチ</t>
    </rPh>
    <rPh sb="7" eb="8">
      <t>ニン</t>
    </rPh>
    <phoneticPr fontId="4"/>
  </si>
  <si>
    <t>講演会・イベント</t>
    <rPh sb="0" eb="3">
      <t>コウエンカイ</t>
    </rPh>
    <phoneticPr fontId="4"/>
  </si>
  <si>
    <t>講座</t>
    <rPh sb="0" eb="2">
      <t>コウザ</t>
    </rPh>
    <phoneticPr fontId="4"/>
  </si>
  <si>
    <t>常設展関連事業</t>
    <rPh sb="0" eb="2">
      <t>ジョウセツ</t>
    </rPh>
    <rPh sb="2" eb="3">
      <t>テン</t>
    </rPh>
    <rPh sb="3" eb="5">
      <t>カンレン</t>
    </rPh>
    <rPh sb="5" eb="7">
      <t>ジギョウ</t>
    </rPh>
    <phoneticPr fontId="4"/>
  </si>
  <si>
    <t>企画展関連事業</t>
    <rPh sb="0" eb="3">
      <t>キカクテン</t>
    </rPh>
    <rPh sb="3" eb="5">
      <t>カンレン</t>
    </rPh>
    <rPh sb="5" eb="7">
      <t>ジギョウ</t>
    </rPh>
    <phoneticPr fontId="4"/>
  </si>
  <si>
    <t>総　　　　　　　数</t>
    <rPh sb="0" eb="1">
      <t>フサ</t>
    </rPh>
    <rPh sb="8" eb="9">
      <t>カズ</t>
    </rPh>
    <phoneticPr fontId="4"/>
  </si>
  <si>
    <t>そ　　の　　他</t>
    <rPh sb="6" eb="7">
      <t>タ</t>
    </rPh>
    <phoneticPr fontId="4"/>
  </si>
  <si>
    <t>天　　　　　 文</t>
    <rPh sb="0" eb="1">
      <t>テン</t>
    </rPh>
    <rPh sb="7" eb="8">
      <t>ブン</t>
    </rPh>
    <phoneticPr fontId="4"/>
  </si>
  <si>
    <t>地　　　　　 学</t>
    <rPh sb="0" eb="1">
      <t>チ</t>
    </rPh>
    <rPh sb="7" eb="8">
      <t>ガク</t>
    </rPh>
    <phoneticPr fontId="4"/>
  </si>
  <si>
    <t>生　　　　　 物</t>
    <rPh sb="0" eb="1">
      <t>ショウ</t>
    </rPh>
    <rPh sb="7" eb="8">
      <t>モノ</t>
    </rPh>
    <phoneticPr fontId="4"/>
  </si>
  <si>
    <t>その１　　展　　示　　物　　数</t>
    <rPh sb="5" eb="6">
      <t>テン</t>
    </rPh>
    <rPh sb="8" eb="9">
      <t>シメ</t>
    </rPh>
    <rPh sb="11" eb="12">
      <t>モノ</t>
    </rPh>
    <rPh sb="14" eb="15">
      <t>スウ</t>
    </rPh>
    <phoneticPr fontId="4"/>
  </si>
  <si>
    <t>分　　　　　　　　　　野</t>
    <rPh sb="0" eb="1">
      <t>ブン</t>
    </rPh>
    <rPh sb="11" eb="12">
      <t>ノ</t>
    </rPh>
    <phoneticPr fontId="4"/>
  </si>
  <si>
    <t>その３　　観　　　　覧　　　　者　　　　数</t>
    <rPh sb="5" eb="6">
      <t>カン</t>
    </rPh>
    <rPh sb="10" eb="11">
      <t>ラン</t>
    </rPh>
    <rPh sb="15" eb="16">
      <t>シャ</t>
    </rPh>
    <rPh sb="20" eb="21">
      <t>スウ</t>
    </rPh>
    <phoneticPr fontId="4"/>
  </si>
  <si>
    <t>全     天     周     映     画</t>
    <rPh sb="0" eb="1">
      <t>ゼン</t>
    </rPh>
    <rPh sb="6" eb="7">
      <t>テン</t>
    </rPh>
    <rPh sb="12" eb="13">
      <t>シュウ</t>
    </rPh>
    <rPh sb="18" eb="19">
      <t>エイ</t>
    </rPh>
    <rPh sb="24" eb="25">
      <t>ガ</t>
    </rPh>
    <phoneticPr fontId="4"/>
  </si>
  <si>
    <t>展　　　　　　    　　　　　 示</t>
    <rPh sb="0" eb="1">
      <t>テン</t>
    </rPh>
    <rPh sb="17" eb="18">
      <t>シメ</t>
    </rPh>
    <phoneticPr fontId="4"/>
  </si>
  <si>
    <t>計</t>
    <rPh sb="0" eb="1">
      <t>ケイ</t>
    </rPh>
    <phoneticPr fontId="4"/>
  </si>
  <si>
    <t>利用者数</t>
    <rPh sb="0" eb="3">
      <t>リヨウシャ</t>
    </rPh>
    <rPh sb="3" eb="4">
      <t>スウ</t>
    </rPh>
    <phoneticPr fontId="4"/>
  </si>
  <si>
    <t>一般</t>
    <rPh sb="0" eb="2">
      <t>イッパン</t>
    </rPh>
    <phoneticPr fontId="4"/>
  </si>
  <si>
    <t>貸出者数</t>
    <rPh sb="0" eb="2">
      <t>カシダシ</t>
    </rPh>
    <rPh sb="2" eb="3">
      <t>シャ</t>
    </rPh>
    <rPh sb="3" eb="4">
      <t>スウ</t>
    </rPh>
    <phoneticPr fontId="4"/>
  </si>
  <si>
    <t>２月　</t>
    <rPh sb="1" eb="2">
      <t>ガツ</t>
    </rPh>
    <phoneticPr fontId="4"/>
  </si>
  <si>
    <t>３月　</t>
    <rPh sb="1" eb="2">
      <t>ガツ</t>
    </rPh>
    <phoneticPr fontId="4"/>
  </si>
  <si>
    <t>６月　</t>
    <rPh sb="1" eb="2">
      <t>ガツ</t>
    </rPh>
    <phoneticPr fontId="4"/>
  </si>
  <si>
    <t>７月　</t>
    <rPh sb="1" eb="2">
      <t>ガツ</t>
    </rPh>
    <phoneticPr fontId="4"/>
  </si>
  <si>
    <t>８月　</t>
    <rPh sb="1" eb="2">
      <t>ガツ</t>
    </rPh>
    <phoneticPr fontId="4"/>
  </si>
  <si>
    <t>９月　</t>
    <rPh sb="1" eb="2">
      <t>ガツ</t>
    </rPh>
    <phoneticPr fontId="4"/>
  </si>
  <si>
    <t>１０月　</t>
    <rPh sb="2" eb="3">
      <t>ガツ</t>
    </rPh>
    <phoneticPr fontId="4"/>
  </si>
  <si>
    <t>１１月　</t>
    <rPh sb="2" eb="3">
      <t>ガツ</t>
    </rPh>
    <phoneticPr fontId="4"/>
  </si>
  <si>
    <t>１２月　</t>
    <rPh sb="2" eb="3">
      <t>ガツ</t>
    </rPh>
    <phoneticPr fontId="4"/>
  </si>
  <si>
    <t>-</t>
  </si>
  <si>
    <t>年　 　 次</t>
    <rPh sb="0" eb="1">
      <t>トシ</t>
    </rPh>
    <rPh sb="5" eb="6">
      <t>ツギ</t>
    </rPh>
    <phoneticPr fontId="4"/>
  </si>
  <si>
    <t>軽　 ス 　ポ 　ー　 ツ 　室</t>
    <rPh sb="0" eb="1">
      <t>ケイ</t>
    </rPh>
    <rPh sb="15" eb="16">
      <t>シツ</t>
    </rPh>
    <phoneticPr fontId="4"/>
  </si>
  <si>
    <t>卓　球　室</t>
    <rPh sb="0" eb="1">
      <t>タク</t>
    </rPh>
    <rPh sb="2" eb="3">
      <t>タマ</t>
    </rPh>
    <rPh sb="4" eb="5">
      <t>シツ</t>
    </rPh>
    <phoneticPr fontId="4"/>
  </si>
  <si>
    <t>ト　 レ　ー　ニ  　ン　 グ 　室</t>
    <rPh sb="17" eb="18">
      <t>シツ</t>
    </rPh>
    <phoneticPr fontId="4"/>
  </si>
  <si>
    <t>ホ　 ー　 ル        ( 催 し も の )</t>
    <rPh sb="17" eb="18">
      <t>モヨオ</t>
    </rPh>
    <phoneticPr fontId="4"/>
  </si>
  <si>
    <t>展 示 ホ ー ル</t>
    <rPh sb="0" eb="1">
      <t>テン</t>
    </rPh>
    <rPh sb="2" eb="3">
      <t>シメ</t>
    </rPh>
    <phoneticPr fontId="4"/>
  </si>
  <si>
    <t>設 置 者 別</t>
    <rPh sb="0" eb="1">
      <t>セツ</t>
    </rPh>
    <rPh sb="2" eb="3">
      <t>チ</t>
    </rPh>
    <rPh sb="4" eb="5">
      <t>モノ</t>
    </rPh>
    <rPh sb="6" eb="7">
      <t>ベツ</t>
    </rPh>
    <phoneticPr fontId="4"/>
  </si>
  <si>
    <t>（単位　　人）</t>
    <rPh sb="1" eb="3">
      <t>タンイ</t>
    </rPh>
    <rPh sb="5" eb="6">
      <t>ヒト</t>
    </rPh>
    <phoneticPr fontId="4"/>
  </si>
  <si>
    <t>　　　本表は、長崎市の児童・生徒の発育状況を掲げたものである。なお小学校、中学校は市立校平均､高等学校は県下の公立校の平均である。</t>
    <rPh sb="3" eb="4">
      <t>ホン</t>
    </rPh>
    <rPh sb="4" eb="5">
      <t>ヒョウ</t>
    </rPh>
    <rPh sb="7" eb="10">
      <t>ナガサキシ</t>
    </rPh>
    <rPh sb="11" eb="13">
      <t>ジドウ</t>
    </rPh>
    <rPh sb="14" eb="16">
      <t>セイト</t>
    </rPh>
    <rPh sb="17" eb="19">
      <t>ハツイク</t>
    </rPh>
    <rPh sb="19" eb="21">
      <t>ジョウキョウ</t>
    </rPh>
    <rPh sb="22" eb="23">
      <t>カカ</t>
    </rPh>
    <rPh sb="33" eb="36">
      <t>ショウガッコウ</t>
    </rPh>
    <rPh sb="37" eb="40">
      <t>チュウガッコウ</t>
    </rPh>
    <rPh sb="41" eb="43">
      <t>シリツ</t>
    </rPh>
    <rPh sb="43" eb="44">
      <t>コウ</t>
    </rPh>
    <rPh sb="44" eb="46">
      <t>ヘイキン</t>
    </rPh>
    <rPh sb="47" eb="49">
      <t>コウトウ</t>
    </rPh>
    <rPh sb="49" eb="51">
      <t>ガッコウ</t>
    </rPh>
    <rPh sb="52" eb="54">
      <t>ケンカ</t>
    </rPh>
    <rPh sb="55" eb="57">
      <t>コウリツ</t>
    </rPh>
    <rPh sb="57" eb="58">
      <t>コウ</t>
    </rPh>
    <rPh sb="59" eb="61">
      <t>ヘイキン</t>
    </rPh>
    <phoneticPr fontId="4"/>
  </si>
  <si>
    <t>崇福寺の梵鐘</t>
    <rPh sb="4" eb="6">
      <t>ぼんしょう</t>
    </rPh>
    <phoneticPr fontId="14" type="Hiragana"/>
  </si>
  <si>
    <t>（単位　　個）</t>
    <rPh sb="1" eb="3">
      <t>タンイ</t>
    </rPh>
    <rPh sb="5" eb="6">
      <t>コ</t>
    </rPh>
    <phoneticPr fontId="4"/>
  </si>
  <si>
    <t>総数</t>
    <rPh sb="0" eb="1">
      <t>フサ</t>
    </rPh>
    <rPh sb="1" eb="2">
      <t>カズ</t>
    </rPh>
    <phoneticPr fontId="4"/>
  </si>
  <si>
    <t>岩石・鉱物</t>
    <rPh sb="0" eb="1">
      <t>イワ</t>
    </rPh>
    <rPh sb="1" eb="2">
      <t>イシ</t>
    </rPh>
    <rPh sb="3" eb="4">
      <t>コウ</t>
    </rPh>
    <rPh sb="4" eb="5">
      <t>モノ</t>
    </rPh>
    <phoneticPr fontId="4"/>
  </si>
  <si>
    <t>化石</t>
    <rPh sb="0" eb="1">
      <t>カ</t>
    </rPh>
    <rPh sb="1" eb="2">
      <t>イシ</t>
    </rPh>
    <phoneticPr fontId="4"/>
  </si>
  <si>
    <t>植物</t>
    <rPh sb="0" eb="1">
      <t>ショク</t>
    </rPh>
    <rPh sb="1" eb="2">
      <t>モノ</t>
    </rPh>
    <phoneticPr fontId="4"/>
  </si>
  <si>
    <t>貝</t>
    <rPh sb="0" eb="1">
      <t>カイ</t>
    </rPh>
    <phoneticPr fontId="4"/>
  </si>
  <si>
    <t>昆虫</t>
    <rPh sb="0" eb="1">
      <t>コン</t>
    </rPh>
    <rPh sb="1" eb="2">
      <t>ムシ</t>
    </rPh>
    <phoneticPr fontId="4"/>
  </si>
  <si>
    <t>鳥</t>
    <rPh sb="0" eb="1">
      <t>トリ</t>
    </rPh>
    <phoneticPr fontId="4"/>
  </si>
  <si>
    <t>ほ乳類</t>
    <rPh sb="1" eb="2">
      <t>チチ</t>
    </rPh>
    <rPh sb="2" eb="3">
      <t>タグイ</t>
    </rPh>
    <phoneticPr fontId="4"/>
  </si>
  <si>
    <t>爬虫・両生類</t>
    <rPh sb="0" eb="1">
      <t>ベ</t>
    </rPh>
    <rPh sb="1" eb="2">
      <t>ムシ</t>
    </rPh>
    <rPh sb="3" eb="4">
      <t>リョウ</t>
    </rPh>
    <rPh sb="4" eb="5">
      <t>ショウ</t>
    </rPh>
    <rPh sb="5" eb="6">
      <t>タグイ</t>
    </rPh>
    <phoneticPr fontId="4"/>
  </si>
  <si>
    <t>魚・ウニ等</t>
    <rPh sb="0" eb="1">
      <t>サカナ</t>
    </rPh>
    <rPh sb="4" eb="5">
      <t>ナド</t>
    </rPh>
    <phoneticPr fontId="4"/>
  </si>
  <si>
    <t>甲殻（ エビ ・カニ）</t>
    <rPh sb="0" eb="1">
      <t>コウ</t>
    </rPh>
    <rPh sb="1" eb="2">
      <t>カラ</t>
    </rPh>
    <phoneticPr fontId="4"/>
  </si>
  <si>
    <t>国　　立　　</t>
    <rPh sb="0" eb="1">
      <t>クニ</t>
    </rPh>
    <rPh sb="3" eb="4">
      <t>タテ</t>
    </rPh>
    <phoneticPr fontId="4"/>
  </si>
  <si>
    <t>公　　立　　</t>
    <rPh sb="0" eb="1">
      <t>オオヤケ</t>
    </rPh>
    <rPh sb="3" eb="4">
      <t>タテ</t>
    </rPh>
    <phoneticPr fontId="4"/>
  </si>
  <si>
    <t>私　　立　　</t>
    <rPh sb="0" eb="1">
      <t>ワタシ</t>
    </rPh>
    <rPh sb="3" eb="4">
      <t>タテ</t>
    </rPh>
    <phoneticPr fontId="4"/>
  </si>
  <si>
    <t>設置者別</t>
    <rPh sb="0" eb="1">
      <t>セツ</t>
    </rPh>
    <rPh sb="1" eb="2">
      <t>チ</t>
    </rPh>
    <rPh sb="2" eb="3">
      <t>モノ</t>
    </rPh>
    <rPh sb="3" eb="4">
      <t>ベツ</t>
    </rPh>
    <phoneticPr fontId="4"/>
  </si>
  <si>
    <t>学校医</t>
    <rPh sb="0" eb="1">
      <t>ガク</t>
    </rPh>
    <rPh sb="1" eb="2">
      <t>コウ</t>
    </rPh>
    <rPh sb="2" eb="3">
      <t>イ</t>
    </rPh>
    <phoneticPr fontId="4"/>
  </si>
  <si>
    <t>歯科医</t>
    <rPh sb="0" eb="1">
      <t>ハ</t>
    </rPh>
    <rPh sb="1" eb="2">
      <t>カ</t>
    </rPh>
    <rPh sb="2" eb="3">
      <t>イ</t>
    </rPh>
    <phoneticPr fontId="4"/>
  </si>
  <si>
    <t>薬剤師</t>
    <rPh sb="0" eb="1">
      <t>クスリ</t>
    </rPh>
    <rPh sb="1" eb="2">
      <t>ザイ</t>
    </rPh>
    <rPh sb="2" eb="3">
      <t>シ</t>
    </rPh>
    <phoneticPr fontId="4"/>
  </si>
  <si>
    <t>児 童 数</t>
    <rPh sb="0" eb="1">
      <t>ジ</t>
    </rPh>
    <rPh sb="2" eb="3">
      <t>ワラベ</t>
    </rPh>
    <rPh sb="4" eb="5">
      <t>スウ</t>
    </rPh>
    <phoneticPr fontId="4"/>
  </si>
  <si>
    <t>総　　　　　　　　　　　数</t>
    <rPh sb="0" eb="1">
      <t>フサ</t>
    </rPh>
    <rPh sb="12" eb="13">
      <t>カズ</t>
    </rPh>
    <phoneticPr fontId="4"/>
  </si>
  <si>
    <t>学　校　数</t>
    <rPh sb="0" eb="1">
      <t>ガク</t>
    </rPh>
    <rPh sb="2" eb="3">
      <t>コウ</t>
    </rPh>
    <rPh sb="4" eb="5">
      <t>スウ</t>
    </rPh>
    <phoneticPr fontId="4"/>
  </si>
  <si>
    <t>学　級　数</t>
    <rPh sb="0" eb="1">
      <t>ガク</t>
    </rPh>
    <rPh sb="2" eb="3">
      <t>キュウ</t>
    </rPh>
    <rPh sb="4" eb="5">
      <t>スウ</t>
    </rPh>
    <phoneticPr fontId="4"/>
  </si>
  <si>
    <t>国　　　　立　</t>
    <rPh sb="0" eb="1">
      <t>クニ</t>
    </rPh>
    <rPh sb="5" eb="6">
      <t>タテ</t>
    </rPh>
    <phoneticPr fontId="4"/>
  </si>
  <si>
    <t>公　　　　立　</t>
    <rPh sb="0" eb="1">
      <t>オオヤケ</t>
    </rPh>
    <rPh sb="5" eb="6">
      <t>タテ</t>
    </rPh>
    <phoneticPr fontId="4"/>
  </si>
  <si>
    <t>私　　　　立　</t>
    <rPh sb="0" eb="1">
      <t>ワタシ</t>
    </rPh>
    <rPh sb="5" eb="6">
      <t>タテ</t>
    </rPh>
    <phoneticPr fontId="4"/>
  </si>
  <si>
    <t>就職者</t>
    <rPh sb="0" eb="1">
      <t>ジュ</t>
    </rPh>
    <rPh sb="1" eb="2">
      <t>ショク</t>
    </rPh>
    <rPh sb="2" eb="3">
      <t>シャ</t>
    </rPh>
    <phoneticPr fontId="4"/>
  </si>
  <si>
    <t>専修学校等進・入学者</t>
    <rPh sb="0" eb="1">
      <t>セン</t>
    </rPh>
    <rPh sb="1" eb="2">
      <t>オサム</t>
    </rPh>
    <rPh sb="2" eb="3">
      <t>ガク</t>
    </rPh>
    <rPh sb="3" eb="4">
      <t>コウ</t>
    </rPh>
    <rPh sb="4" eb="5">
      <t>トウ</t>
    </rPh>
    <rPh sb="5" eb="6">
      <t>スス</t>
    </rPh>
    <rPh sb="7" eb="8">
      <t>イ</t>
    </rPh>
    <rPh sb="8" eb="9">
      <t>ガク</t>
    </rPh>
    <rPh sb="9" eb="10">
      <t>モノ</t>
    </rPh>
    <phoneticPr fontId="4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</si>
  <si>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4"/>
  </si>
  <si>
    <t>上記以外の者</t>
    <rPh sb="0" eb="1">
      <t>ウエ</t>
    </rPh>
    <rPh sb="1" eb="2">
      <t>キ</t>
    </rPh>
    <rPh sb="2" eb="3">
      <t>イ</t>
    </rPh>
    <rPh sb="3" eb="4">
      <t>ソト</t>
    </rPh>
    <rPh sb="5" eb="6">
      <t>モノ</t>
    </rPh>
    <phoneticPr fontId="4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</si>
  <si>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4"/>
  </si>
  <si>
    <t>県内就職者</t>
    <rPh sb="0" eb="1">
      <t>ケン</t>
    </rPh>
    <rPh sb="1" eb="2">
      <t>ウチ</t>
    </rPh>
    <rPh sb="2" eb="3">
      <t>ジュ</t>
    </rPh>
    <rPh sb="3" eb="4">
      <t>ショク</t>
    </rPh>
    <rPh sb="4" eb="5">
      <t>シャ</t>
    </rPh>
    <phoneticPr fontId="4"/>
  </si>
  <si>
    <t>県外就職者</t>
    <rPh sb="0" eb="1">
      <t>ケン</t>
    </rPh>
    <rPh sb="1" eb="2">
      <t>ソト</t>
    </rPh>
    <rPh sb="2" eb="3">
      <t>ジュ</t>
    </rPh>
    <rPh sb="3" eb="4">
      <t>ショク</t>
    </rPh>
    <rPh sb="4" eb="5">
      <t>シャ</t>
    </rPh>
    <phoneticPr fontId="4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</si>
  <si>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4"/>
  </si>
  <si>
    <t>進学しつつ就職している者</t>
    <rPh sb="0" eb="1">
      <t>ススム</t>
    </rPh>
    <rPh sb="1" eb="2">
      <t>ガク</t>
    </rPh>
    <rPh sb="5" eb="6">
      <t>ジュ</t>
    </rPh>
    <rPh sb="6" eb="7">
      <t>ショク</t>
    </rPh>
    <rPh sb="11" eb="12">
      <t>モノ</t>
    </rPh>
    <phoneticPr fontId="4"/>
  </si>
  <si>
    <t>（再掲）</t>
    <rPh sb="1" eb="2">
      <t>サイ</t>
    </rPh>
    <rPh sb="2" eb="3">
      <t>ケイ</t>
    </rPh>
    <phoneticPr fontId="4"/>
  </si>
  <si>
    <t>卒業者総数</t>
    <rPh sb="0" eb="1">
      <t>ソツ</t>
    </rPh>
    <rPh sb="1" eb="2">
      <t>ギョウ</t>
    </rPh>
    <rPh sb="2" eb="3">
      <t>モノ</t>
    </rPh>
    <rPh sb="3" eb="4">
      <t>フサ</t>
    </rPh>
    <rPh sb="4" eb="5">
      <t>スウ</t>
    </rPh>
    <phoneticPr fontId="4"/>
  </si>
  <si>
    <t>大学等進学者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モノ</t>
    </rPh>
    <phoneticPr fontId="4"/>
  </si>
  <si>
    <t>　３　　　　　　歳</t>
    <rPh sb="8" eb="9">
      <t>サイ</t>
    </rPh>
    <phoneticPr fontId="4"/>
  </si>
  <si>
    <t>　４　　　　　　歳</t>
    <rPh sb="8" eb="9">
      <t>サイ</t>
    </rPh>
    <phoneticPr fontId="4"/>
  </si>
  <si>
    <t>　５　　　　　　歳</t>
    <rPh sb="8" eb="9">
      <t>サイ</t>
    </rPh>
    <phoneticPr fontId="4"/>
  </si>
  <si>
    <t>１　　　学　　　年</t>
    <rPh sb="4" eb="5">
      <t>ガク</t>
    </rPh>
    <rPh sb="8" eb="9">
      <t>トシ</t>
    </rPh>
    <phoneticPr fontId="4"/>
  </si>
  <si>
    <t>２　　　学　　　年</t>
    <rPh sb="4" eb="5">
      <t>ガク</t>
    </rPh>
    <rPh sb="8" eb="9">
      <t>トシ</t>
    </rPh>
    <phoneticPr fontId="4"/>
  </si>
  <si>
    <t>３　　　学　　　年</t>
    <rPh sb="4" eb="5">
      <t>ガク</t>
    </rPh>
    <rPh sb="8" eb="9">
      <t>トシ</t>
    </rPh>
    <phoneticPr fontId="4"/>
  </si>
  <si>
    <t>即非禅師書雲連分紫山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ぐも</t>
    </rPh>
    <rPh sb="6" eb="7">
      <t>れん</t>
    </rPh>
    <rPh sb="7" eb="8">
      <t>ぶん</t>
    </rPh>
    <rPh sb="8" eb="9">
      <t>むらさき</t>
    </rPh>
    <rPh sb="9" eb="10">
      <t>やま</t>
    </rPh>
    <phoneticPr fontId="14" type="Hiragana"/>
  </si>
  <si>
    <t>現川焼関係瀬古の石祠石仏</t>
    <rPh sb="0" eb="2">
      <t>うつつがわ</t>
    </rPh>
    <rPh sb="2" eb="3">
      <t>や</t>
    </rPh>
    <rPh sb="3" eb="5">
      <t>かんけい</t>
    </rPh>
    <rPh sb="5" eb="7">
      <t>せこ</t>
    </rPh>
    <rPh sb="8" eb="9">
      <t>いし</t>
    </rPh>
    <rPh sb="9" eb="10">
      <t>ほこら</t>
    </rPh>
    <rPh sb="10" eb="11">
      <t>いし</t>
    </rPh>
    <rPh sb="11" eb="12">
      <t>ほとけ</t>
    </rPh>
    <phoneticPr fontId="14" type="Hiragana"/>
  </si>
  <si>
    <t>西山神社の寒桜</t>
    <rPh sb="0" eb="2">
      <t>にしやま</t>
    </rPh>
    <rPh sb="2" eb="4">
      <t>じんじゃ</t>
    </rPh>
    <rPh sb="5" eb="6">
      <t>かん</t>
    </rPh>
    <rPh sb="6" eb="7">
      <t>ざくら</t>
    </rPh>
    <phoneticPr fontId="14" type="Hiragana"/>
  </si>
  <si>
    <t>仁田尾供養塔残欠群</t>
    <rPh sb="0" eb="1">
      <t>じん</t>
    </rPh>
    <rPh sb="1" eb="2">
      <t>た</t>
    </rPh>
    <rPh sb="2" eb="3">
      <t>お</t>
    </rPh>
    <rPh sb="3" eb="5">
      <t>くよう</t>
    </rPh>
    <rPh sb="5" eb="6">
      <t>とう</t>
    </rPh>
    <rPh sb="6" eb="7">
      <t>ざん</t>
    </rPh>
    <rPh sb="7" eb="8">
      <t>けつ</t>
    </rPh>
    <rPh sb="8" eb="9">
      <t>ぐん</t>
    </rPh>
    <phoneticPr fontId="14" type="Hiragana"/>
  </si>
  <si>
    <t>松森神社のクスノキ群</t>
    <rPh sb="0" eb="1">
      <t>まつ</t>
    </rPh>
    <rPh sb="1" eb="2">
      <t>もり</t>
    </rPh>
    <rPh sb="2" eb="4">
      <t>じんじゃ</t>
    </rPh>
    <rPh sb="9" eb="10">
      <t>ぐん</t>
    </rPh>
    <phoneticPr fontId="14" type="Hiragana"/>
  </si>
  <si>
    <t>旧唐人屋敷門</t>
    <rPh sb="0" eb="1">
      <t>きゅう</t>
    </rPh>
    <rPh sb="1" eb="3">
      <t>とうじん</t>
    </rPh>
    <rPh sb="3" eb="5">
      <t>やしき</t>
    </rPh>
    <rPh sb="5" eb="6">
      <t>もん</t>
    </rPh>
    <phoneticPr fontId="14" type="Hiragana"/>
  </si>
  <si>
    <t>利用者数</t>
  </si>
  <si>
    <t>利用日数</t>
  </si>
  <si>
    <t>稼働率</t>
  </si>
  <si>
    <t>音楽関係</t>
  </si>
  <si>
    <t>演劇関係</t>
  </si>
  <si>
    <t>ｺﾝﾍﾞﾝｼｮﾝ関係</t>
  </si>
  <si>
    <t>桶屋町傘鉾飾及び十二支刺繍</t>
    <rPh sb="0" eb="2">
      <t>おけや</t>
    </rPh>
    <rPh sb="2" eb="3">
      <t>まち</t>
    </rPh>
    <rPh sb="3" eb="4">
      <t>かさ</t>
    </rPh>
    <rPh sb="4" eb="5">
      <t>ほこ</t>
    </rPh>
    <rPh sb="5" eb="6">
      <t>かざ</t>
    </rPh>
    <rPh sb="6" eb="7">
      <t>およ</t>
    </rPh>
    <rPh sb="8" eb="10">
      <t>じゅうに</t>
    </rPh>
    <rPh sb="10" eb="11">
      <t>し</t>
    </rPh>
    <rPh sb="11" eb="13">
      <t>ししゅう</t>
    </rPh>
    <phoneticPr fontId="14" type="Hiragana"/>
  </si>
  <si>
    <t>潜伏時代のキリシタン墓碑</t>
    <rPh sb="0" eb="2">
      <t>せんぷく</t>
    </rPh>
    <rPh sb="2" eb="4">
      <t>じだい</t>
    </rPh>
    <rPh sb="10" eb="12">
      <t>ぼひ</t>
    </rPh>
    <phoneticPr fontId="14" type="Hiragana"/>
  </si>
  <si>
    <t>大音寺のクロガネモチ</t>
    <rPh sb="0" eb="1">
      <t>だい</t>
    </rPh>
    <rPh sb="1" eb="2">
      <t>おん</t>
    </rPh>
    <rPh sb="2" eb="3">
      <t>てら</t>
    </rPh>
    <phoneticPr fontId="14" type="Hiragana"/>
  </si>
  <si>
    <t>旧本田家住宅</t>
    <rPh sb="0" eb="1">
      <t>きゅう</t>
    </rPh>
    <rPh sb="1" eb="4">
      <t>ほんだけ</t>
    </rPh>
    <rPh sb="4" eb="6">
      <t>じゅうたく</t>
    </rPh>
    <phoneticPr fontId="14" type="Hiragana"/>
  </si>
  <si>
    <t>諏訪町傘鉾垂及び下絵</t>
    <rPh sb="0" eb="2">
      <t>すわ</t>
    </rPh>
    <rPh sb="2" eb="3">
      <t>まち</t>
    </rPh>
    <rPh sb="3" eb="4">
      <t>かさ</t>
    </rPh>
    <rPh sb="4" eb="5">
      <t>ほこ</t>
    </rPh>
    <rPh sb="5" eb="6">
      <t>た</t>
    </rPh>
    <rPh sb="6" eb="7">
      <t>およ</t>
    </rPh>
    <rPh sb="8" eb="10">
      <t>したえ</t>
    </rPh>
    <phoneticPr fontId="14" type="Hiragana"/>
  </si>
  <si>
    <t>一の瀬口</t>
    <rPh sb="0" eb="1">
      <t>いち</t>
    </rPh>
    <rPh sb="2" eb="3">
      <t>せ</t>
    </rPh>
    <rPh sb="3" eb="4">
      <t>くち</t>
    </rPh>
    <phoneticPr fontId="14" type="Hiragana"/>
  </si>
  <si>
    <t>旧オルト住宅</t>
    <rPh sb="0" eb="1">
      <t>きゅう</t>
    </rPh>
    <rPh sb="4" eb="6">
      <t>じゅうたく</t>
    </rPh>
    <phoneticPr fontId="14" type="Hiragana"/>
  </si>
  <si>
    <t>崇福寺三塔</t>
    <rPh sb="1" eb="2">
      <t>ふく</t>
    </rPh>
    <rPh sb="2" eb="3">
      <t>てら</t>
    </rPh>
    <rPh sb="3" eb="4">
      <t>さん</t>
    </rPh>
    <rPh sb="4" eb="5">
      <t>とう</t>
    </rPh>
    <phoneticPr fontId="14" type="Hiragana"/>
  </si>
  <si>
    <t>パスポート等</t>
    <rPh sb="5" eb="6">
      <t>トウ</t>
    </rPh>
    <phoneticPr fontId="4"/>
  </si>
  <si>
    <t>図　書　室　利　用　状　況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ジョウ</t>
    </rPh>
    <rPh sb="12" eb="13">
      <t>キョウ</t>
    </rPh>
    <phoneticPr fontId="4"/>
  </si>
  <si>
    <t>晧臺寺　山門・仁王門・大仏殿</t>
    <rPh sb="0" eb="1">
      <t>こう</t>
    </rPh>
    <rPh sb="1" eb="2">
      <t>だい</t>
    </rPh>
    <rPh sb="2" eb="3">
      <t>てら</t>
    </rPh>
    <rPh sb="4" eb="6">
      <t>さんもん</t>
    </rPh>
    <rPh sb="7" eb="10">
      <t>におうもん</t>
    </rPh>
    <rPh sb="11" eb="14">
      <t>だいぶつでん</t>
    </rPh>
    <phoneticPr fontId="10" type="Hiragana"/>
  </si>
  <si>
    <t>崇福寺護法堂（関帝堂又観音堂）</t>
    <rPh sb="0" eb="1">
      <t>たかし</t>
    </rPh>
    <rPh sb="1" eb="2">
      <t>ふく</t>
    </rPh>
    <rPh sb="2" eb="3">
      <t>てら</t>
    </rPh>
    <rPh sb="3" eb="5">
      <t>ごほう</t>
    </rPh>
    <rPh sb="5" eb="6">
      <t>どう</t>
    </rPh>
    <rPh sb="7" eb="8">
      <t>せき</t>
    </rPh>
    <rPh sb="8" eb="9">
      <t>てい</t>
    </rPh>
    <rPh sb="9" eb="10">
      <t>どう</t>
    </rPh>
    <rPh sb="10" eb="11">
      <t>また</t>
    </rPh>
    <rPh sb="11" eb="13">
      <t>かんのん</t>
    </rPh>
    <rPh sb="13" eb="14">
      <t>どう</t>
    </rPh>
    <phoneticPr fontId="6" type="Hiragana"/>
  </si>
  <si>
    <t>旧唐人屋敷内土神堂・観音堂・天后堂</t>
    <rPh sb="0" eb="1">
      <t>きゅう</t>
    </rPh>
    <rPh sb="1" eb="3">
      <t>とうじん</t>
    </rPh>
    <rPh sb="3" eb="5">
      <t>やしき</t>
    </rPh>
    <rPh sb="5" eb="6">
      <t>ない</t>
    </rPh>
    <rPh sb="6" eb="7">
      <t>つち</t>
    </rPh>
    <rPh sb="7" eb="8">
      <t>かみ</t>
    </rPh>
    <rPh sb="8" eb="9">
      <t>どう</t>
    </rPh>
    <phoneticPr fontId="14" type="Hiragana"/>
  </si>
  <si>
    <t>長崎市旧市長公舎</t>
    <rPh sb="0" eb="2">
      <t>ナガサキ</t>
    </rPh>
    <rPh sb="2" eb="3">
      <t>シ</t>
    </rPh>
    <rPh sb="3" eb="4">
      <t>キュウ</t>
    </rPh>
    <rPh sb="4" eb="6">
      <t>シチョウ</t>
    </rPh>
    <rPh sb="6" eb="8">
      <t>コウシャ</t>
    </rPh>
    <phoneticPr fontId="4"/>
  </si>
  <si>
    <t>ボードイン収集紙焼付写真</t>
    <rPh sb="5" eb="7">
      <t>シュウシュウ</t>
    </rPh>
    <rPh sb="7" eb="8">
      <t>カミ</t>
    </rPh>
    <rPh sb="8" eb="9">
      <t>ヤキ</t>
    </rPh>
    <rPh sb="9" eb="10">
      <t>ツキ</t>
    </rPh>
    <rPh sb="10" eb="12">
      <t>シャシン</t>
    </rPh>
    <phoneticPr fontId="4"/>
  </si>
  <si>
    <t>中川橋</t>
    <rPh sb="0" eb="2">
      <t>ナカガワ</t>
    </rPh>
    <rPh sb="2" eb="3">
      <t>ハシ</t>
    </rPh>
    <phoneticPr fontId="4"/>
  </si>
  <si>
    <t>野島樹叢</t>
    <rPh sb="0" eb="2">
      <t>のじまじゅくさむら</t>
    </rPh>
    <phoneticPr fontId="14" type="Hiragana" alignment="distributed"/>
  </si>
  <si>
    <t>大音寺のイチョウ</t>
    <rPh sb="0" eb="1">
      <t>だいおんてら</t>
    </rPh>
    <phoneticPr fontId="14" type="Hiragana"/>
  </si>
  <si>
    <t>田中宗悦の墓石1基・窯観音１基（堂を含む）</t>
    <rPh sb="0" eb="2">
      <t>たなか</t>
    </rPh>
    <rPh sb="2" eb="3">
      <t>そう</t>
    </rPh>
    <rPh sb="3" eb="4">
      <t>えつ</t>
    </rPh>
    <rPh sb="5" eb="7">
      <t>ぼせき</t>
    </rPh>
    <rPh sb="8" eb="9">
      <t>き</t>
    </rPh>
    <rPh sb="10" eb="11">
      <t>かま</t>
    </rPh>
    <rPh sb="11" eb="13">
      <t>かんのん</t>
    </rPh>
    <rPh sb="14" eb="15">
      <t>き</t>
    </rPh>
    <rPh sb="16" eb="17">
      <t>どう</t>
    </rPh>
    <rPh sb="18" eb="19">
      <t>ふく</t>
    </rPh>
    <phoneticPr fontId="14" type="Hiragana"/>
  </si>
  <si>
    <t>牧島のハマナツメ群落</t>
    <rPh sb="0" eb="2">
      <t>まきしま</t>
    </rPh>
    <rPh sb="8" eb="10">
      <t>ぐんらく</t>
    </rPh>
    <phoneticPr fontId="14" type="Hiragana"/>
  </si>
  <si>
    <t>（旧長崎高等商業学校研究館）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けんきゅう</t>
    </rPh>
    <rPh sb="12" eb="13">
      <t>かん</t>
    </rPh>
    <phoneticPr fontId="14" type="Hiragana"/>
  </si>
  <si>
    <t>（旧長崎高等商業学校倉庫）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そうこ</t>
    </rPh>
    <phoneticPr fontId="14" type="Hiragana"/>
  </si>
  <si>
    <t>小ヶ倉ダム</t>
    <rPh sb="0" eb="1">
      <t>こ</t>
    </rPh>
    <rPh sb="2" eb="3">
      <t>くら</t>
    </rPh>
    <phoneticPr fontId="14" type="Hiragana"/>
  </si>
  <si>
    <t>木彫レリーフ「聖母子｣ほか</t>
    <rPh sb="0" eb="2">
      <t>もくちょう</t>
    </rPh>
    <rPh sb="7" eb="8">
      <t>せい</t>
    </rPh>
    <rPh sb="8" eb="10">
      <t>ぼし</t>
    </rPh>
    <phoneticPr fontId="14" type="Hiragana"/>
  </si>
  <si>
    <t>その１　　各　種　学　校　の　概　況</t>
    <rPh sb="5" eb="6">
      <t>カク</t>
    </rPh>
    <rPh sb="7" eb="8">
      <t>タネ</t>
    </rPh>
    <rPh sb="9" eb="10">
      <t>ガク</t>
    </rPh>
    <rPh sb="11" eb="12">
      <t>コウ</t>
    </rPh>
    <rPh sb="15" eb="16">
      <t>オオムネ</t>
    </rPh>
    <rPh sb="17" eb="18">
      <t>キョウ</t>
    </rPh>
    <phoneticPr fontId="4"/>
  </si>
  <si>
    <t>その２　　専　修　学　校　の　概　況</t>
    <rPh sb="5" eb="6">
      <t>セン</t>
    </rPh>
    <rPh sb="7" eb="8">
      <t>シュウ</t>
    </rPh>
    <rPh sb="9" eb="10">
      <t>ガク</t>
    </rPh>
    <rPh sb="11" eb="12">
      <t>コウ</t>
    </rPh>
    <rPh sb="15" eb="16">
      <t>オオムネ</t>
    </rPh>
    <rPh sb="17" eb="18">
      <t>キョウ</t>
    </rPh>
    <phoneticPr fontId="4"/>
  </si>
  <si>
    <t>　本表は、毎年５月１日現在で調査される学校基本調査（基幹統計）の結果で、長崎市内の幼稚園の概況を掲げたものである。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ヨウチエン</t>
    </rPh>
    <rPh sb="45" eb="47">
      <t>ガイキョウ</t>
    </rPh>
    <rPh sb="48" eb="49">
      <t>カカ</t>
    </rPh>
    <phoneticPr fontId="4"/>
  </si>
  <si>
    <t>　本表は、毎年５月１日現在で調査される学校基本調査（基幹統計）の結果で、長崎市内の小学校の概況を掲げたものである。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ショウガッコウ</t>
    </rPh>
    <rPh sb="45" eb="47">
      <t>ガイキョウ</t>
    </rPh>
    <rPh sb="48" eb="49">
      <t>カカ</t>
    </rPh>
    <phoneticPr fontId="4"/>
  </si>
  <si>
    <t>　本表は、毎年５月１日現在で調査される学校基本調査（基幹統計）の結果で、長崎市内の中学校の概況を掲げたものである。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チュウガッコウ</t>
    </rPh>
    <rPh sb="45" eb="47">
      <t>ガイキョウ</t>
    </rPh>
    <rPh sb="48" eb="49">
      <t>カカ</t>
    </rPh>
    <phoneticPr fontId="4"/>
  </si>
  <si>
    <t>　本表は、毎年５月１日現在で調査される学校基本調査（基幹統計）の結果で、長崎市内の高等学校の概況を掲げたものである。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3">
      <t>タカナド</t>
    </rPh>
    <rPh sb="43" eb="45">
      <t>ガッコウ</t>
    </rPh>
    <rPh sb="46" eb="48">
      <t>ガイキョウ</t>
    </rPh>
    <rPh sb="49" eb="50">
      <t>カカ</t>
    </rPh>
    <phoneticPr fontId="4"/>
  </si>
  <si>
    <t>　　本表は、毎年５月１日現在で調査される学校基本調査（基幹統計）の長崎市内中学校卒業後の状況を掲げたものである。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29">
      <t>キカン</t>
    </rPh>
    <rPh sb="29" eb="31">
      <t>トウケイ</t>
    </rPh>
    <rPh sb="33" eb="37">
      <t>ナガサキシナイ</t>
    </rPh>
    <rPh sb="37" eb="40">
      <t>チュウガッコウ</t>
    </rPh>
    <rPh sb="40" eb="43">
      <t>ソツギョウゴ</t>
    </rPh>
    <rPh sb="44" eb="46">
      <t>ジョウキョウ</t>
    </rPh>
    <rPh sb="47" eb="48">
      <t>カカ</t>
    </rPh>
    <phoneticPr fontId="4"/>
  </si>
  <si>
    <t>　　本表は、毎年５月１日現在で調査される学校基本調査（基幹統計）の長崎市内高等学校卒業後の状況を掲げたものである。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31">
      <t>キカントウケイ</t>
    </rPh>
    <rPh sb="33" eb="37">
      <t>ナガサキシナイ</t>
    </rPh>
    <rPh sb="37" eb="39">
      <t>コウトウ</t>
    </rPh>
    <rPh sb="39" eb="41">
      <t>ガッコウ</t>
    </rPh>
    <rPh sb="41" eb="44">
      <t>ソツギョウゴ</t>
    </rPh>
    <rPh sb="45" eb="47">
      <t>ジョウキョウ</t>
    </rPh>
    <rPh sb="48" eb="49">
      <t>カカ</t>
    </rPh>
    <phoneticPr fontId="4"/>
  </si>
  <si>
    <t>全　　日　　制</t>
    <rPh sb="0" eb="1">
      <t>ゼン</t>
    </rPh>
    <rPh sb="3" eb="4">
      <t>ヒ</t>
    </rPh>
    <rPh sb="6" eb="7">
      <t>セイ</t>
    </rPh>
    <phoneticPr fontId="4"/>
  </si>
  <si>
    <t>定　　時　　制</t>
    <rPh sb="0" eb="1">
      <t>サダム</t>
    </rPh>
    <rPh sb="3" eb="4">
      <t>トキ</t>
    </rPh>
    <rPh sb="6" eb="7">
      <t>セイ</t>
    </rPh>
    <phoneticPr fontId="4"/>
  </si>
  <si>
    <t>教　　　員　　　数</t>
    <rPh sb="0" eb="1">
      <t>キョウ</t>
    </rPh>
    <rPh sb="4" eb="5">
      <t>イン</t>
    </rPh>
    <rPh sb="8" eb="9">
      <t>スウ</t>
    </rPh>
    <phoneticPr fontId="4"/>
  </si>
  <si>
    <t>通　　信　　制</t>
    <rPh sb="0" eb="1">
      <t>ツウ</t>
    </rPh>
    <rPh sb="3" eb="4">
      <t>シン</t>
    </rPh>
    <rPh sb="6" eb="7">
      <t>セイ</t>
    </rPh>
    <phoneticPr fontId="4"/>
  </si>
  <si>
    <t>定　　　時　　　制</t>
    <rPh sb="0" eb="1">
      <t>サダム</t>
    </rPh>
    <rPh sb="4" eb="5">
      <t>トキ</t>
    </rPh>
    <rPh sb="8" eb="9">
      <t>セイ</t>
    </rPh>
    <phoneticPr fontId="4"/>
  </si>
  <si>
    <t>全　　</t>
    <rPh sb="0" eb="1">
      <t>ゼン</t>
    </rPh>
    <phoneticPr fontId="4"/>
  </si>
  <si>
    <t>及　　　び</t>
    <rPh sb="0" eb="1">
      <t>オヨ</t>
    </rPh>
    <phoneticPr fontId="4"/>
  </si>
  <si>
    <t>年　　　次
及　　　び
設置者別</t>
    <rPh sb="0" eb="1">
      <t>トシ</t>
    </rPh>
    <rPh sb="4" eb="5">
      <t>ツギ</t>
    </rPh>
    <rPh sb="6" eb="7">
      <t>オヨ</t>
    </rPh>
    <rPh sb="12" eb="14">
      <t>セッチ</t>
    </rPh>
    <rPh sb="14" eb="15">
      <t>シャ</t>
    </rPh>
    <rPh sb="15" eb="16">
      <t>ベツ</t>
    </rPh>
    <phoneticPr fontId="4"/>
  </si>
  <si>
    <t>年度　・　月</t>
    <rPh sb="0" eb="1">
      <t>トシ</t>
    </rPh>
    <rPh sb="1" eb="2">
      <t>ド</t>
    </rPh>
    <rPh sb="5" eb="6">
      <t>ツキ</t>
    </rPh>
    <phoneticPr fontId="4"/>
  </si>
  <si>
    <t>資料　　長崎市永井隆記念館　　　　　</t>
    <rPh sb="0" eb="2">
      <t>シリョウ</t>
    </rPh>
    <rPh sb="4" eb="7">
      <t>ナガサキシ</t>
    </rPh>
    <rPh sb="7" eb="9">
      <t>ナガイ</t>
    </rPh>
    <rPh sb="9" eb="10">
      <t>タカシ</t>
    </rPh>
    <rPh sb="10" eb="13">
      <t>キネンカン</t>
    </rPh>
    <phoneticPr fontId="4"/>
  </si>
  <si>
    <t>小ヶ倉ダム管理橋</t>
    <rPh sb="0" eb="1">
      <t>こ</t>
    </rPh>
    <rPh sb="2" eb="3">
      <t>くら</t>
    </rPh>
    <rPh sb="5" eb="7">
      <t>かんり</t>
    </rPh>
    <rPh sb="7" eb="8">
      <t>はし</t>
    </rPh>
    <phoneticPr fontId="14" type="Hiragana"/>
  </si>
  <si>
    <t>出津教会堂</t>
    <rPh sb="0" eb="1">
      <t>しゅつ</t>
    </rPh>
    <rPh sb="1" eb="2">
      <t>つ</t>
    </rPh>
    <rPh sb="2" eb="5">
      <t>きょうかいどう</t>
    </rPh>
    <phoneticPr fontId="14" type="Hiragana"/>
  </si>
  <si>
    <t>旧長崎大司教館</t>
    <rPh sb="0" eb="1">
      <t>きゅう</t>
    </rPh>
    <rPh sb="1" eb="3">
      <t>ながさき</t>
    </rPh>
    <rPh sb="3" eb="6">
      <t>だいしきょう</t>
    </rPh>
    <rPh sb="6" eb="7">
      <t>かん</t>
    </rPh>
    <phoneticPr fontId="14" type="Hiragana"/>
  </si>
  <si>
    <t>貸出点数</t>
    <rPh sb="0" eb="2">
      <t>カシダシ</t>
    </rPh>
    <rPh sb="2" eb="4">
      <t>テンスウ</t>
    </rPh>
    <phoneticPr fontId="4"/>
  </si>
  <si>
    <t>資料点数</t>
    <rPh sb="0" eb="2">
      <t>シリョウ</t>
    </rPh>
    <rPh sb="2" eb="4">
      <t>テンスウ</t>
    </rPh>
    <phoneticPr fontId="4"/>
  </si>
  <si>
    <t>キイレツチトリモチ自生北限地</t>
  </si>
  <si>
    <t>オオウナギ生息地</t>
  </si>
  <si>
    <t>&lt;国指定天然記念物&gt;（2）</t>
  </si>
  <si>
    <t>大浦天主堂境内</t>
    <rPh sb="0" eb="2">
      <t>おおうら</t>
    </rPh>
    <rPh sb="2" eb="5">
      <t>てんしゅどう</t>
    </rPh>
    <rPh sb="5" eb="7">
      <t>けいだい</t>
    </rPh>
    <phoneticPr fontId="14" type="Hiragana"/>
  </si>
  <si>
    <t>長崎市東山手伝統的建造物群保存地区</t>
    <rPh sb="0" eb="2">
      <t>ながさき</t>
    </rPh>
    <rPh sb="2" eb="3">
      <t>し</t>
    </rPh>
    <rPh sb="3" eb="4">
      <t>ひがし</t>
    </rPh>
    <rPh sb="4" eb="6">
      <t>やまて</t>
    </rPh>
    <rPh sb="6" eb="9">
      <t>でんとうてき</t>
    </rPh>
    <rPh sb="9" eb="12">
      <t>けんぞうぶつ</t>
    </rPh>
    <phoneticPr fontId="14" type="Hiragana"/>
  </si>
  <si>
    <t>&lt;国選定重要文化的景観&gt;（1）</t>
    <rPh sb="1" eb="2">
      <t>くに</t>
    </rPh>
    <rPh sb="2" eb="4">
      <t>せんてい</t>
    </rPh>
    <rPh sb="4" eb="6">
      <t>じゅうよう</t>
    </rPh>
    <rPh sb="6" eb="9">
      <t>ぶんかてき</t>
    </rPh>
    <rPh sb="9" eb="11">
      <t>けいかん</t>
    </rPh>
    <phoneticPr fontId="14" type="Hiragana"/>
  </si>
  <si>
    <t>長崎市外海の石積集落景観</t>
    <rPh sb="0" eb="3">
      <t>ながさきし</t>
    </rPh>
    <rPh sb="3" eb="5">
      <t>そとめ</t>
    </rPh>
    <rPh sb="6" eb="7">
      <t>いし</t>
    </rPh>
    <rPh sb="7" eb="8">
      <t>づ</t>
    </rPh>
    <rPh sb="8" eb="10">
      <t>しゅうらく</t>
    </rPh>
    <rPh sb="10" eb="12">
      <t>けいかん</t>
    </rPh>
    <phoneticPr fontId="14" type="Hiragana"/>
  </si>
  <si>
    <t>&lt;県指定有形民俗文化財&gt;（1）</t>
  </si>
  <si>
    <t>長崎皓台寺の大仏（昆盧舎那仏坐像及び基台）</t>
    <rPh sb="0" eb="2">
      <t>ながさき</t>
    </rPh>
    <rPh sb="2" eb="3">
      <t>こう</t>
    </rPh>
    <rPh sb="3" eb="4">
      <t>だい</t>
    </rPh>
    <rPh sb="4" eb="5">
      <t>てら</t>
    </rPh>
    <rPh sb="6" eb="8">
      <t>だいぶつ</t>
    </rPh>
    <rPh sb="9" eb="10">
      <t>こん</t>
    </rPh>
    <rPh sb="10" eb="11">
      <t>ろう</t>
    </rPh>
    <rPh sb="11" eb="12">
      <t>しゃ</t>
    </rPh>
    <rPh sb="12" eb="13">
      <t>くに</t>
    </rPh>
    <rPh sb="13" eb="14">
      <t>ほとけ</t>
    </rPh>
    <rPh sb="14" eb="15">
      <t>ざ</t>
    </rPh>
    <rPh sb="15" eb="16">
      <t>ぞう</t>
    </rPh>
    <rPh sb="16" eb="17">
      <t>およ</t>
    </rPh>
    <rPh sb="18" eb="19">
      <t>き</t>
    </rPh>
    <rPh sb="19" eb="20">
      <t>だい</t>
    </rPh>
    <phoneticPr fontId="14" type="Hiragana"/>
  </si>
  <si>
    <t>長崎刺繍</t>
  </si>
  <si>
    <t>諏訪神社の能関係資料（能面・能衣装・雑具）</t>
    <rPh sb="11" eb="13">
      <t>のうめん</t>
    </rPh>
    <rPh sb="14" eb="15">
      <t>のう</t>
    </rPh>
    <rPh sb="15" eb="17">
      <t>いしょう</t>
    </rPh>
    <rPh sb="18" eb="19">
      <t>ざつ</t>
    </rPh>
    <rPh sb="19" eb="20">
      <t>ぐ</t>
    </rPh>
    <phoneticPr fontId="14" type="Hiragana"/>
  </si>
  <si>
    <t>ⅩⅤ　　　教　　　育　　　及　　</t>
    <rPh sb="5" eb="6">
      <t>キョウ</t>
    </rPh>
    <rPh sb="9" eb="10">
      <t>イク</t>
    </rPh>
    <rPh sb="13" eb="14">
      <t>オヨ</t>
    </rPh>
    <phoneticPr fontId="4"/>
  </si>
  <si>
    <t>　　び　　　文　　　化</t>
    <phoneticPr fontId="4"/>
  </si>
  <si>
    <t>（注）イベントはイブニングライブ、その他コンサートを含む。</t>
    <rPh sb="1" eb="2">
      <t>チュウ</t>
    </rPh>
    <rPh sb="19" eb="20">
      <t>タ</t>
    </rPh>
    <rPh sb="26" eb="27">
      <t>フク</t>
    </rPh>
    <phoneticPr fontId="4"/>
  </si>
  <si>
    <t>県民ギャラリー</t>
    <rPh sb="0" eb="2">
      <t>ケンミン</t>
    </rPh>
    <phoneticPr fontId="4"/>
  </si>
  <si>
    <t>心田庵</t>
    <rPh sb="0" eb="1">
      <t>こころ</t>
    </rPh>
    <rPh sb="1" eb="2">
      <t>た</t>
    </rPh>
    <rPh sb="2" eb="3">
      <t>あん</t>
    </rPh>
    <phoneticPr fontId="14" type="Hiragana"/>
  </si>
  <si>
    <t>&lt;登録記念物（名勝関係）&gt;（1）</t>
    <rPh sb="1" eb="3">
      <t>とうろく</t>
    </rPh>
    <rPh sb="3" eb="6">
      <t>きねんぶつ</t>
    </rPh>
    <rPh sb="7" eb="9">
      <t>めいしょう</t>
    </rPh>
    <rPh sb="9" eb="11">
      <t>かんけい</t>
    </rPh>
    <phoneticPr fontId="14" type="Hiragana"/>
  </si>
  <si>
    <t>男女共同参画
推進センター</t>
    <rPh sb="0" eb="2">
      <t>ダンジョ</t>
    </rPh>
    <rPh sb="2" eb="4">
      <t>キョウドウ</t>
    </rPh>
    <rPh sb="4" eb="6">
      <t>サンカク</t>
    </rPh>
    <rPh sb="7" eb="9">
      <t>スイシン</t>
    </rPh>
    <phoneticPr fontId="4"/>
  </si>
  <si>
    <t>　本表は、毎年５月１日現在で調査される学校基本調査（基幹統計）の結果で、長崎市内の特別支援学校の概況を掲げたものである。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40">
      <t>ナガサキシナイ</t>
    </rPh>
    <rPh sb="41" eb="43">
      <t>トクベツ</t>
    </rPh>
    <rPh sb="43" eb="45">
      <t>シエン</t>
    </rPh>
    <rPh sb="45" eb="47">
      <t>ガッコウ</t>
    </rPh>
    <rPh sb="48" eb="50">
      <t>ガイキョウ</t>
    </rPh>
    <rPh sb="51" eb="52">
      <t>カカ</t>
    </rPh>
    <phoneticPr fontId="4"/>
  </si>
  <si>
    <t xml:space="preserve">国認定　計　4  </t>
    <rPh sb="0" eb="1">
      <t>くに</t>
    </rPh>
    <rPh sb="1" eb="3">
      <t>にんてい</t>
    </rPh>
    <rPh sb="4" eb="5">
      <t>けい</t>
    </rPh>
    <phoneticPr fontId="14" type="Hiragana"/>
  </si>
  <si>
    <t>　</t>
  </si>
  <si>
    <t>高島北渓井坑跡</t>
    <rPh sb="0" eb="2">
      <t>たかしま</t>
    </rPh>
    <rPh sb="2" eb="3">
      <t>きた</t>
    </rPh>
    <rPh sb="3" eb="4">
      <t>たに</t>
    </rPh>
    <rPh sb="4" eb="5">
      <t>い</t>
    </rPh>
    <rPh sb="5" eb="6">
      <t>こう</t>
    </rPh>
    <rPh sb="6" eb="7">
      <t>あと</t>
    </rPh>
    <phoneticPr fontId="14" type="Hiragana"/>
  </si>
  <si>
    <t>中ノ島炭坑跡</t>
    <rPh sb="0" eb="1">
      <t>なか</t>
    </rPh>
    <rPh sb="2" eb="3">
      <t>しま</t>
    </rPh>
    <rPh sb="3" eb="5">
      <t>たんこう</t>
    </rPh>
    <rPh sb="5" eb="6">
      <t>あと</t>
    </rPh>
    <phoneticPr fontId="14" type="Hiragana"/>
  </si>
  <si>
    <t>端島炭坑跡</t>
    <rPh sb="0" eb="2">
      <t>はしま</t>
    </rPh>
    <rPh sb="2" eb="4">
      <t>たんこう</t>
    </rPh>
    <rPh sb="4" eb="5">
      <t>あと</t>
    </rPh>
    <phoneticPr fontId="14" type="Hiragana"/>
  </si>
  <si>
    <t>高島炭鉱跡</t>
    <rPh sb="0" eb="2">
      <t>たかしま</t>
    </rPh>
    <rPh sb="2" eb="4">
      <t>たんこう</t>
    </rPh>
    <rPh sb="4" eb="5">
      <t>あと</t>
    </rPh>
    <phoneticPr fontId="14" type="Hiragana"/>
  </si>
  <si>
    <t>聖福寺　４棟</t>
    <rPh sb="0" eb="1">
      <t>せい</t>
    </rPh>
    <rPh sb="5" eb="6">
      <t>とう</t>
    </rPh>
    <phoneticPr fontId="14" type="Hiragana"/>
  </si>
  <si>
    <t>大雄宝殿</t>
    <rPh sb="0" eb="1">
      <t>だい</t>
    </rPh>
    <rPh sb="1" eb="2">
      <t>ゆう</t>
    </rPh>
    <rPh sb="2" eb="3">
      <t>ほう</t>
    </rPh>
    <rPh sb="3" eb="4">
      <t>でん</t>
    </rPh>
    <phoneticPr fontId="14" type="Hiragana"/>
  </si>
  <si>
    <t>天王殿</t>
    <rPh sb="0" eb="1">
      <t>てん</t>
    </rPh>
    <rPh sb="1" eb="2">
      <t>おう</t>
    </rPh>
    <rPh sb="2" eb="3">
      <t>でん</t>
    </rPh>
    <phoneticPr fontId="14" type="Hiragana"/>
  </si>
  <si>
    <t>鐘楼</t>
    <rPh sb="0" eb="1">
      <t>かね</t>
    </rPh>
    <rPh sb="1" eb="2">
      <t>ろう</t>
    </rPh>
    <phoneticPr fontId="14" type="Hiragana"/>
  </si>
  <si>
    <t>山門</t>
    <rPh sb="0" eb="2">
      <t>さんもん</t>
    </rPh>
    <phoneticPr fontId="14" type="Hiragana"/>
  </si>
  <si>
    <t>&lt;県指定無形民俗文化財&gt;（5）</t>
    <rPh sb="1" eb="2">
      <t>けん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4" type="Hiragana"/>
  </si>
  <si>
    <t>&lt;市指定無形民俗文化財&gt;（7）</t>
    <rPh sb="1" eb="2">
      <t>し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4" type="Hiragana"/>
  </si>
  <si>
    <t>長崎くんち奉納音曲(シャギリ）</t>
    <rPh sb="0" eb="2">
      <t>ながさき</t>
    </rPh>
    <rPh sb="5" eb="7">
      <t>ほうのう</t>
    </rPh>
    <rPh sb="7" eb="8">
      <t>おと</t>
    </rPh>
    <rPh sb="8" eb="9">
      <t>きょく</t>
    </rPh>
    <phoneticPr fontId="14" type="Hiragana"/>
  </si>
  <si>
    <t>明清楽</t>
    <rPh sb="0" eb="1">
      <t>めい</t>
    </rPh>
    <rPh sb="1" eb="2">
      <t>しん</t>
    </rPh>
    <rPh sb="2" eb="3">
      <t>らく</t>
    </rPh>
    <phoneticPr fontId="14" type="Hiragana"/>
  </si>
  <si>
    <t>料亭春海</t>
    <rPh sb="0" eb="2">
      <t>りょうてい</t>
    </rPh>
    <rPh sb="2" eb="4">
      <t>はるみ</t>
    </rPh>
    <phoneticPr fontId="14" type="Hiragana"/>
  </si>
  <si>
    <t>そ の 他 の 職 員 数　　　　　　　　　（　本　務　者　）</t>
    <rPh sb="4" eb="5">
      <t>タ</t>
    </rPh>
    <rPh sb="8" eb="9">
      <t>ショク</t>
    </rPh>
    <rPh sb="10" eb="11">
      <t>イン</t>
    </rPh>
    <rPh sb="12" eb="13">
      <t>カズ</t>
    </rPh>
    <phoneticPr fontId="4"/>
  </si>
  <si>
    <t>　本表は、毎年５月１日現在で調査される学校基本調査（基幹統計）の結果で、長崎市内の幼保連携型認定こども園の概況を掲げたものである。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2">
      <t>ヨウ</t>
    </rPh>
    <rPh sb="42" eb="43">
      <t>ホ</t>
    </rPh>
    <rPh sb="43" eb="46">
      <t>レンケイガタ</t>
    </rPh>
    <rPh sb="46" eb="48">
      <t>ニンテイ</t>
    </rPh>
    <rPh sb="51" eb="52">
      <t>エン</t>
    </rPh>
    <rPh sb="53" eb="55">
      <t>ガイキョウ</t>
    </rPh>
    <rPh sb="56" eb="57">
      <t>カカ</t>
    </rPh>
    <phoneticPr fontId="4"/>
  </si>
  <si>
    <t>野母の盆踊</t>
    <rPh sb="0" eb="1">
      <t>の</t>
    </rPh>
    <rPh sb="1" eb="2">
      <t>はは</t>
    </rPh>
    <rPh sb="3" eb="5">
      <t>ぼんおど</t>
    </rPh>
    <phoneticPr fontId="14" type="Hiragana"/>
  </si>
  <si>
    <t>龍踊</t>
    <rPh sb="0" eb="1">
      <t>りゅう</t>
    </rPh>
    <rPh sb="1" eb="2">
      <t>おど</t>
    </rPh>
    <phoneticPr fontId="14" type="Hiragana"/>
  </si>
  <si>
    <t>竹ン芸</t>
    <rPh sb="0" eb="1">
      <t>たけ</t>
    </rPh>
    <rPh sb="2" eb="3">
      <t>げい</t>
    </rPh>
    <phoneticPr fontId="14" type="Hiragana"/>
  </si>
  <si>
    <t>　　　　　　　　　　　園</t>
    <rPh sb="11" eb="12">
      <t>エン</t>
    </rPh>
    <phoneticPr fontId="4"/>
  </si>
  <si>
    <t>　　　　　児　　　　　　　　　　　　　　　　　　　数</t>
    <rPh sb="5" eb="6">
      <t>ジ</t>
    </rPh>
    <rPh sb="25" eb="26">
      <t>スウ</t>
    </rPh>
    <phoneticPr fontId="4"/>
  </si>
  <si>
    <t>稼働率</t>
    <rPh sb="0" eb="2">
      <t>カドウ</t>
    </rPh>
    <rPh sb="2" eb="3">
      <t>リツ</t>
    </rPh>
    <phoneticPr fontId="4"/>
  </si>
  <si>
    <t>　　利　　　　用　　　　比　　　　率</t>
    <rPh sb="12" eb="13">
      <t>ヒ</t>
    </rPh>
    <rPh sb="17" eb="18">
      <t>リツ</t>
    </rPh>
    <phoneticPr fontId="4"/>
  </si>
  <si>
    <t>演劇関係</t>
    <rPh sb="0" eb="2">
      <t>エンゲキ</t>
    </rPh>
    <rPh sb="2" eb="4">
      <t>カンケイ</t>
    </rPh>
    <phoneticPr fontId="4"/>
  </si>
  <si>
    <t>高等学校等進学者</t>
    <rPh sb="0" eb="1">
      <t>タカ</t>
    </rPh>
    <rPh sb="1" eb="2">
      <t>トウ</t>
    </rPh>
    <rPh sb="2" eb="3">
      <t>ガク</t>
    </rPh>
    <rPh sb="3" eb="4">
      <t>コウ</t>
    </rPh>
    <rPh sb="4" eb="5">
      <t>トウ</t>
    </rPh>
    <rPh sb="5" eb="6">
      <t>ススム</t>
    </rPh>
    <rPh sb="6" eb="7">
      <t>ガク</t>
    </rPh>
    <rPh sb="7" eb="8">
      <t>モノ</t>
    </rPh>
    <phoneticPr fontId="4"/>
  </si>
  <si>
    <t>その１　　　幼　　　　稚　　　　園　　　　</t>
    <rPh sb="6" eb="7">
      <t>ヨウ</t>
    </rPh>
    <phoneticPr fontId="4"/>
  </si>
  <si>
    <t>　　　　の　　　　概　　　　況</t>
    <rPh sb="9" eb="10">
      <t>オオムネ</t>
    </rPh>
    <rPh sb="14" eb="15">
      <t>キョウ</t>
    </rPh>
    <phoneticPr fontId="4"/>
  </si>
  <si>
    <t>その２　　　幼　　保　　連　　携　　型　　認　　定　　　　</t>
    <rPh sb="6" eb="7">
      <t>ヨウ</t>
    </rPh>
    <phoneticPr fontId="4"/>
  </si>
  <si>
    <t>　　　　こ　　ど　　も　　園　　の　　概　　況</t>
    <rPh sb="13" eb="14">
      <t>エン</t>
    </rPh>
    <rPh sb="19" eb="20">
      <t>オオムネ</t>
    </rPh>
    <rPh sb="22" eb="23">
      <t>キョウ</t>
    </rPh>
    <phoneticPr fontId="4"/>
  </si>
  <si>
    <t>吉田家住宅主屋</t>
    <rPh sb="0" eb="2">
      <t>よしだ</t>
    </rPh>
    <rPh sb="2" eb="3">
      <t>いえ</t>
    </rPh>
    <rPh sb="3" eb="5">
      <t>じゅうたく</t>
    </rPh>
    <rPh sb="5" eb="6">
      <t>しゅ</t>
    </rPh>
    <rPh sb="6" eb="7">
      <t>や</t>
    </rPh>
    <phoneticPr fontId="14" type="Hiragana"/>
  </si>
  <si>
    <t>吉田家住宅長屋門</t>
    <rPh sb="0" eb="2">
      <t>よしだ</t>
    </rPh>
    <rPh sb="2" eb="3">
      <t>いえ</t>
    </rPh>
    <rPh sb="3" eb="5">
      <t>じゅうたく</t>
    </rPh>
    <rPh sb="5" eb="7">
      <t>ながや</t>
    </rPh>
    <rPh sb="7" eb="8">
      <t>もん</t>
    </rPh>
    <phoneticPr fontId="14" type="Hiragana"/>
  </si>
  <si>
    <t>選択文化財</t>
    <rPh sb="0" eb="2">
      <t>センタク</t>
    </rPh>
    <rPh sb="2" eb="5">
      <t>ブンカザイ</t>
    </rPh>
    <phoneticPr fontId="21"/>
  </si>
  <si>
    <t>紙本著色唐蘭館の図</t>
    <rPh sb="2" eb="3">
      <t>ちゃく</t>
    </rPh>
    <rPh sb="3" eb="4">
      <t>しょく</t>
    </rPh>
    <phoneticPr fontId="14" type="Hiragana"/>
  </si>
  <si>
    <t>野母の盆踊り</t>
    <rPh sb="0" eb="2">
      <t>ノモ</t>
    </rPh>
    <rPh sb="3" eb="5">
      <t>ボンオド</t>
    </rPh>
    <phoneticPr fontId="4"/>
  </si>
  <si>
    <t>竹ン芸</t>
    <rPh sb="0" eb="1">
      <t>タケ</t>
    </rPh>
    <rPh sb="2" eb="3">
      <t>ゲイ</t>
    </rPh>
    <phoneticPr fontId="4"/>
  </si>
  <si>
    <t>手熊・柿泊のモットモ</t>
    <rPh sb="0" eb="1">
      <t>テ</t>
    </rPh>
    <rPh sb="1" eb="2">
      <t>グマ</t>
    </rPh>
    <rPh sb="3" eb="4">
      <t>カキ</t>
    </rPh>
    <rPh sb="4" eb="5">
      <t>ド</t>
    </rPh>
    <phoneticPr fontId="4"/>
  </si>
  <si>
    <t>長崎原爆遺跡</t>
    <rPh sb="2" eb="4">
      <t>げんばく</t>
    </rPh>
    <rPh sb="4" eb="6">
      <t>いせき</t>
    </rPh>
    <phoneticPr fontId="14" type="Hiragana"/>
  </si>
  <si>
    <t>皓台寺文書（Ｈ28.2.18　2点追加指定）</t>
    <rPh sb="0" eb="1">
      <t>こう</t>
    </rPh>
    <rPh sb="1" eb="2">
      <t>だい</t>
    </rPh>
    <rPh sb="2" eb="3">
      <t>てら</t>
    </rPh>
    <rPh sb="3" eb="5">
      <t>ぶんしょ</t>
    </rPh>
    <rPh sb="16" eb="17">
      <t>てん</t>
    </rPh>
    <rPh sb="17" eb="19">
      <t>ついか</t>
    </rPh>
    <rPh sb="19" eb="21">
      <t>してい</t>
    </rPh>
    <phoneticPr fontId="14" type="Hiragana"/>
  </si>
  <si>
    <t>&lt;国指定史跡&gt;（9）</t>
    <rPh sb="1" eb="2">
      <t>くに</t>
    </rPh>
    <rPh sb="2" eb="4">
      <t>してい</t>
    </rPh>
    <rPh sb="4" eb="6">
      <t>しせき</t>
    </rPh>
    <phoneticPr fontId="14" type="Hiragana"/>
  </si>
  <si>
    <t>登録文化財</t>
    <rPh sb="0" eb="2">
      <t>とうろく</t>
    </rPh>
    <rPh sb="2" eb="5">
      <t>ぶんかざい</t>
    </rPh>
    <phoneticPr fontId="14" type="Hiragana"/>
  </si>
  <si>
    <t>展　示　室　閲　覧　者</t>
    <rPh sb="0" eb="1">
      <t>テン</t>
    </rPh>
    <rPh sb="2" eb="3">
      <t>シメ</t>
    </rPh>
    <rPh sb="4" eb="5">
      <t>シツ</t>
    </rPh>
    <rPh sb="6" eb="7">
      <t>エツ</t>
    </rPh>
    <rPh sb="8" eb="9">
      <t>ラン</t>
    </rPh>
    <rPh sb="10" eb="11">
      <t>モノ</t>
    </rPh>
    <phoneticPr fontId="4"/>
  </si>
  <si>
    <t>図　書　室　利　用　者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モノ</t>
    </rPh>
    <phoneticPr fontId="4"/>
  </si>
  <si>
    <t>総　　数</t>
    <rPh sb="0" eb="1">
      <t>フサ</t>
    </rPh>
    <rPh sb="3" eb="4">
      <t>カズ</t>
    </rPh>
    <phoneticPr fontId="4"/>
  </si>
  <si>
    <t>開館
日数</t>
    <rPh sb="0" eb="1">
      <t>カイ</t>
    </rPh>
    <rPh sb="1" eb="2">
      <t>カン</t>
    </rPh>
    <rPh sb="3" eb="4">
      <t>ヒ</t>
    </rPh>
    <rPh sb="4" eb="5">
      <t>カズ</t>
    </rPh>
    <phoneticPr fontId="4"/>
  </si>
  <si>
    <t>一日
平均</t>
    <rPh sb="0" eb="1">
      <t>１</t>
    </rPh>
    <rPh sb="1" eb="2">
      <t>ヒ</t>
    </rPh>
    <rPh sb="3" eb="4">
      <t>ヒラ</t>
    </rPh>
    <rPh sb="4" eb="5">
      <t>ヒトシ</t>
    </rPh>
    <phoneticPr fontId="4"/>
  </si>
  <si>
    <t>一　　般</t>
    <rPh sb="0" eb="1">
      <t>１</t>
    </rPh>
    <rPh sb="3" eb="4">
      <t>バン</t>
    </rPh>
    <phoneticPr fontId="4"/>
  </si>
  <si>
    <t>貸出者数</t>
    <rPh sb="0" eb="1">
      <t>カシ</t>
    </rPh>
    <rPh sb="1" eb="2">
      <t>デ</t>
    </rPh>
    <rPh sb="2" eb="3">
      <t>シャ</t>
    </rPh>
    <rPh sb="3" eb="4">
      <t>カズ</t>
    </rPh>
    <phoneticPr fontId="4"/>
  </si>
  <si>
    <t>貸出冊数</t>
    <rPh sb="0" eb="1">
      <t>カシ</t>
    </rPh>
    <rPh sb="1" eb="2">
      <t>デ</t>
    </rPh>
    <rPh sb="2" eb="3">
      <t>サツ</t>
    </rPh>
    <rPh sb="3" eb="4">
      <t>カズ</t>
    </rPh>
    <phoneticPr fontId="4"/>
  </si>
  <si>
    <t>蔵書冊数</t>
    <phoneticPr fontId="4"/>
  </si>
  <si>
    <t>公　　　立</t>
    <phoneticPr fontId="4"/>
  </si>
  <si>
    <t>　学　　校　　の　　概　　況</t>
    <phoneticPr fontId="4"/>
  </si>
  <si>
    <t>年　　　次</t>
    <rPh sb="0" eb="1">
      <t>トシ</t>
    </rPh>
    <rPh sb="4" eb="5">
      <t>ジ</t>
    </rPh>
    <phoneticPr fontId="4"/>
  </si>
  <si>
    <t>年　　　次</t>
    <phoneticPr fontId="4"/>
  </si>
  <si>
    <t>（単位　　人）</t>
    <phoneticPr fontId="4"/>
  </si>
  <si>
    <t>年　　次</t>
    <rPh sb="0" eb="1">
      <t>トシ</t>
    </rPh>
    <rPh sb="3" eb="4">
      <t>ジ</t>
    </rPh>
    <phoneticPr fontId="4"/>
  </si>
  <si>
    <t>在　学　者　数</t>
    <rPh sb="0" eb="1">
      <t>ザイ</t>
    </rPh>
    <rPh sb="2" eb="3">
      <t>ガク</t>
    </rPh>
    <rPh sb="4" eb="5">
      <t>シャ</t>
    </rPh>
    <rPh sb="6" eb="7">
      <t>スウ</t>
    </rPh>
    <phoneticPr fontId="4"/>
  </si>
  <si>
    <t>小学部生徒数</t>
    <rPh sb="0" eb="1">
      <t>ショウ</t>
    </rPh>
    <rPh sb="1" eb="2">
      <t>ガク</t>
    </rPh>
    <rPh sb="2" eb="3">
      <t>ブ</t>
    </rPh>
    <rPh sb="3" eb="4">
      <t>セイ</t>
    </rPh>
    <rPh sb="4" eb="5">
      <t>ト</t>
    </rPh>
    <rPh sb="5" eb="6">
      <t>スウ</t>
    </rPh>
    <phoneticPr fontId="4"/>
  </si>
  <si>
    <t>中学部生徒数</t>
    <rPh sb="0" eb="1">
      <t>ナカ</t>
    </rPh>
    <rPh sb="1" eb="2">
      <t>ガク</t>
    </rPh>
    <rPh sb="2" eb="3">
      <t>ブ</t>
    </rPh>
    <rPh sb="3" eb="4">
      <t>セイ</t>
    </rPh>
    <rPh sb="4" eb="5">
      <t>ト</t>
    </rPh>
    <rPh sb="5" eb="6">
      <t>スウ</t>
    </rPh>
    <phoneticPr fontId="4"/>
  </si>
  <si>
    <t>年　次</t>
    <rPh sb="0" eb="1">
      <t>トシ</t>
    </rPh>
    <rPh sb="2" eb="3">
      <t>ジ</t>
    </rPh>
    <phoneticPr fontId="4"/>
  </si>
  <si>
    <t>　型　認　定　こ　ど　も　園　の　概　況</t>
    <rPh sb="3" eb="4">
      <t>ニン</t>
    </rPh>
    <rPh sb="5" eb="6">
      <t>サダム</t>
    </rPh>
    <rPh sb="13" eb="14">
      <t>エン</t>
    </rPh>
    <rPh sb="17" eb="18">
      <t>オオムネ</t>
    </rPh>
    <rPh sb="19" eb="20">
      <t>キョウ</t>
    </rPh>
    <phoneticPr fontId="4"/>
  </si>
  <si>
    <t>総　　　　　　　　数</t>
    <rPh sb="0" eb="1">
      <t>フサ</t>
    </rPh>
    <rPh sb="9" eb="10">
      <t>カズ</t>
    </rPh>
    <phoneticPr fontId="4"/>
  </si>
  <si>
    <t>　０　　　　　歳</t>
    <rPh sb="7" eb="8">
      <t>サイ</t>
    </rPh>
    <phoneticPr fontId="4"/>
  </si>
  <si>
    <t>　１　　　　　歳</t>
    <rPh sb="7" eb="8">
      <t>サイ</t>
    </rPh>
    <phoneticPr fontId="4"/>
  </si>
  <si>
    <t>　２　　　　　歳</t>
    <rPh sb="7" eb="8">
      <t>サイ</t>
    </rPh>
    <phoneticPr fontId="4"/>
  </si>
  <si>
    <t>　３　　　　　歳</t>
    <rPh sb="7" eb="8">
      <t>サイ</t>
    </rPh>
    <phoneticPr fontId="4"/>
  </si>
  <si>
    <t>　４　　　　　歳</t>
    <rPh sb="7" eb="8">
      <t>サイ</t>
    </rPh>
    <phoneticPr fontId="4"/>
  </si>
  <si>
    <t>　５　　　　　歳</t>
    <rPh sb="7" eb="8">
      <t>サイ</t>
    </rPh>
    <phoneticPr fontId="4"/>
  </si>
  <si>
    <t>　　の　　　　概　　　　況</t>
    <rPh sb="7" eb="8">
      <t>オオムネ</t>
    </rPh>
    <rPh sb="12" eb="13">
      <t>イワン</t>
    </rPh>
    <phoneticPr fontId="4"/>
  </si>
  <si>
    <t>外 国 人</t>
    <rPh sb="0" eb="1">
      <t>ソト</t>
    </rPh>
    <rPh sb="2" eb="3">
      <t>クニ</t>
    </rPh>
    <rPh sb="4" eb="5">
      <t>ジン</t>
    </rPh>
    <phoneticPr fontId="4"/>
  </si>
  <si>
    <t>サービス業
（他に分類されないもの）</t>
    <rPh sb="4" eb="5">
      <t>ギョウ</t>
    </rPh>
    <rPh sb="7" eb="8">
      <t>タ</t>
    </rPh>
    <rPh sb="9" eb="11">
      <t>ブンルイ</t>
    </rPh>
    <phoneticPr fontId="4"/>
  </si>
  <si>
    <t>公務
（他に分類されるものを除く）</t>
    <rPh sb="0" eb="2">
      <t>コウム</t>
    </rPh>
    <rPh sb="4" eb="5">
      <t>ホカ</t>
    </rPh>
    <rPh sb="6" eb="8">
      <t>ブンルイ</t>
    </rPh>
    <rPh sb="14" eb="15">
      <t>ノゾ</t>
    </rPh>
    <phoneticPr fontId="4"/>
  </si>
  <si>
    <t xml:space="preserve"> 　の　　　利　　　用　　　状　　　況</t>
    <rPh sb="6" eb="7">
      <t>リ</t>
    </rPh>
    <rPh sb="10" eb="11">
      <t>ヨウ</t>
    </rPh>
    <rPh sb="14" eb="15">
      <t>ジョウ</t>
    </rPh>
    <rPh sb="18" eb="19">
      <t>イワン</t>
    </rPh>
    <phoneticPr fontId="4"/>
  </si>
  <si>
    <t>竜踊</t>
    <rPh sb="0" eb="1">
      <t>リュウ</t>
    </rPh>
    <rPh sb="1" eb="2">
      <t>オドリ</t>
    </rPh>
    <phoneticPr fontId="4"/>
  </si>
  <si>
    <t>（単位　　人）</t>
    <phoneticPr fontId="4"/>
  </si>
  <si>
    <t>２７年度</t>
  </si>
  <si>
    <t>２８年度　</t>
    <rPh sb="3" eb="4">
      <t>ド</t>
    </rPh>
    <phoneticPr fontId="4"/>
  </si>
  <si>
    <t>資料　　市教育委員会健康教育課　</t>
    <rPh sb="0" eb="2">
      <t>シリョウ</t>
    </rPh>
    <rPh sb="4" eb="5">
      <t>シ</t>
    </rPh>
    <rPh sb="5" eb="7">
      <t>キョウイク</t>
    </rPh>
    <rPh sb="7" eb="10">
      <t>イインカイ</t>
    </rPh>
    <rPh sb="10" eb="12">
      <t>ケンコウ</t>
    </rPh>
    <rPh sb="12" eb="14">
      <t>キョウイク</t>
    </rPh>
    <rPh sb="14" eb="15">
      <t>カ</t>
    </rPh>
    <phoneticPr fontId="4"/>
  </si>
  <si>
    <t>長崎（小島）養生所跡</t>
    <rPh sb="0" eb="2">
      <t>ナガサキ</t>
    </rPh>
    <rPh sb="3" eb="4">
      <t>コ</t>
    </rPh>
    <rPh sb="4" eb="5">
      <t>シマ</t>
    </rPh>
    <rPh sb="6" eb="8">
      <t>ヨウジョウ</t>
    </rPh>
    <rPh sb="8" eb="9">
      <t>ショ</t>
    </rPh>
    <rPh sb="9" eb="10">
      <t>アト</t>
    </rPh>
    <phoneticPr fontId="4"/>
  </si>
  <si>
    <t>&lt;記録作成等の措置を講ずべき無形の文化財&gt;（1）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7" eb="20">
      <t>ぶんかざい</t>
    </rPh>
    <phoneticPr fontId="14" type="Hiragana"/>
  </si>
  <si>
    <t>&lt;記録作成等の措置を講ずべき無形の民俗文化財&gt;（4）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7" eb="19">
      <t>みんぞく</t>
    </rPh>
    <rPh sb="19" eb="22">
      <t>ぶんかざい</t>
    </rPh>
    <phoneticPr fontId="14" type="Hiragana"/>
  </si>
  <si>
    <t>絹本著色仏涅槃図</t>
    <rPh sb="0" eb="1">
      <t>けん</t>
    </rPh>
    <rPh sb="1" eb="2">
      <t>ぽん</t>
    </rPh>
    <rPh sb="2" eb="3">
      <t>ちゃく</t>
    </rPh>
    <rPh sb="3" eb="4">
      <t>しょく</t>
    </rPh>
    <phoneticPr fontId="14" type="Hiragana"/>
  </si>
  <si>
    <t>旧出津救助院</t>
    <rPh sb="0" eb="1">
      <t>きゅう</t>
    </rPh>
    <rPh sb="1" eb="3">
      <t>でづ</t>
    </rPh>
    <rPh sb="3" eb="5">
      <t>きゅうじょ</t>
    </rPh>
    <rPh sb="5" eb="6">
      <t>いん</t>
    </rPh>
    <phoneticPr fontId="14" type="Hiragana"/>
  </si>
  <si>
    <t>旧リンガー住宅</t>
    <rPh sb="0" eb="1">
      <t>きゅう</t>
    </rPh>
    <rPh sb="5" eb="7">
      <t>じゅうたく</t>
    </rPh>
    <phoneticPr fontId="6" type="Hiragana"/>
  </si>
  <si>
    <t>２８年度</t>
    <rPh sb="3" eb="4">
      <t>ド</t>
    </rPh>
    <phoneticPr fontId="4"/>
  </si>
  <si>
    <t>年 度 ・ 月</t>
    <rPh sb="0" eb="1">
      <t>ネン</t>
    </rPh>
    <rPh sb="2" eb="3">
      <t>ド</t>
    </rPh>
    <rPh sb="6" eb="7">
      <t>ツキ</t>
    </rPh>
    <phoneticPr fontId="4"/>
  </si>
  <si>
    <t>年度・月</t>
    <rPh sb="0" eb="2">
      <t>ネンド</t>
    </rPh>
    <rPh sb="3" eb="4">
      <t>ツキ</t>
    </rPh>
    <phoneticPr fontId="4"/>
  </si>
  <si>
    <t>高校生以下</t>
    <rPh sb="0" eb="3">
      <t>コウコウセイ</t>
    </rPh>
    <rPh sb="3" eb="5">
      <t>イカ</t>
    </rPh>
    <phoneticPr fontId="4"/>
  </si>
  <si>
    <t>一　　　　　般</t>
    <rPh sb="0" eb="1">
      <t>イチ</t>
    </rPh>
    <rPh sb="6" eb="7">
      <t>ハン</t>
    </rPh>
    <phoneticPr fontId="4"/>
  </si>
  <si>
    <t>3歳以上～中学生</t>
    <rPh sb="1" eb="2">
      <t>サイ</t>
    </rPh>
    <rPh sb="2" eb="4">
      <t>イジョウ</t>
    </rPh>
    <rPh sb="5" eb="8">
      <t>チュウガクセイ</t>
    </rPh>
    <phoneticPr fontId="4"/>
  </si>
  <si>
    <t>資料　　市文化振興課　　　　　</t>
    <rPh sb="0" eb="2">
      <t>シリョウ</t>
    </rPh>
    <rPh sb="4" eb="5">
      <t>シ</t>
    </rPh>
    <rPh sb="5" eb="7">
      <t>ブンカ</t>
    </rPh>
    <rPh sb="7" eb="10">
      <t>シンコウカ</t>
    </rPh>
    <phoneticPr fontId="4"/>
  </si>
  <si>
    <t>資料　　市教育委員会生涯学習課、市男女共同参画推進センター　　　　　</t>
    <rPh sb="0" eb="2">
      <t>シリョウ</t>
    </rPh>
    <rPh sb="10" eb="12">
      <t>ショウガイ</t>
    </rPh>
    <rPh sb="12" eb="14">
      <t>ガクシュウ</t>
    </rPh>
    <rPh sb="14" eb="15">
      <t>カ</t>
    </rPh>
    <rPh sb="16" eb="17">
      <t>シ</t>
    </rPh>
    <rPh sb="17" eb="19">
      <t>ダンジョ</t>
    </rPh>
    <rPh sb="19" eb="21">
      <t>キョウドウ</t>
    </rPh>
    <rPh sb="21" eb="23">
      <t>サンカク</t>
    </rPh>
    <rPh sb="23" eb="25">
      <t>スイシン</t>
    </rPh>
    <phoneticPr fontId="4"/>
  </si>
  <si>
    <t>有　　　　　　　　　　　　　　　　　　料</t>
    <rPh sb="0" eb="1">
      <t>ユウ</t>
    </rPh>
    <rPh sb="19" eb="20">
      <t>リョウ</t>
    </rPh>
    <phoneticPr fontId="4"/>
  </si>
  <si>
    <t>資料　　市立図書館　　　</t>
    <rPh sb="0" eb="2">
      <t>シリョウ</t>
    </rPh>
    <rPh sb="4" eb="5">
      <t>シ</t>
    </rPh>
    <rPh sb="5" eb="6">
      <t>リツ</t>
    </rPh>
    <rPh sb="6" eb="8">
      <t>トショ</t>
    </rPh>
    <rPh sb="8" eb="9">
      <t>カン</t>
    </rPh>
    <phoneticPr fontId="4"/>
  </si>
  <si>
    <t>（単位　　人、点）</t>
    <rPh sb="1" eb="3">
      <t>タンイ</t>
    </rPh>
    <rPh sb="5" eb="6">
      <t>ヒト</t>
    </rPh>
    <rPh sb="7" eb="8">
      <t>テン</t>
    </rPh>
    <phoneticPr fontId="4"/>
  </si>
  <si>
    <t>（単位　　人、冊、日）</t>
    <rPh sb="1" eb="3">
      <t>タンイ</t>
    </rPh>
    <rPh sb="5" eb="6">
      <t>ヒト</t>
    </rPh>
    <rPh sb="7" eb="8">
      <t>サツ</t>
    </rPh>
    <rPh sb="9" eb="10">
      <t>ニチ</t>
    </rPh>
    <phoneticPr fontId="4"/>
  </si>
  <si>
    <t>資料　　長崎女子短期大学</t>
    <rPh sb="0" eb="2">
      <t>シリョウ</t>
    </rPh>
    <rPh sb="4" eb="6">
      <t>ナガサキ</t>
    </rPh>
    <rPh sb="6" eb="8">
      <t>ジョシ</t>
    </rPh>
    <rPh sb="8" eb="10">
      <t>タンキ</t>
    </rPh>
    <rPh sb="10" eb="12">
      <t>ダイガク</t>
    </rPh>
    <phoneticPr fontId="4"/>
  </si>
  <si>
    <t>公　　立</t>
    <phoneticPr fontId="4"/>
  </si>
  <si>
    <t>3（69）</t>
  </si>
  <si>
    <t>　（注）　この表は、市立図書館、香焼図書館、市内公民館、市内ふれあいセンター、永井隆記念館、原爆資料館、</t>
    <rPh sb="28" eb="30">
      <t>シナイ</t>
    </rPh>
    <rPh sb="39" eb="41">
      <t>ナガイ</t>
    </rPh>
    <rPh sb="41" eb="42">
      <t>タカシ</t>
    </rPh>
    <rPh sb="42" eb="44">
      <t>キネン</t>
    </rPh>
    <rPh sb="44" eb="45">
      <t>カン</t>
    </rPh>
    <phoneticPr fontId="4"/>
  </si>
  <si>
    <t>　　　　男女共同参画推進センター、地球市民ひろば、もりまちハートセンター、三重地区市民センター、野母崎文化センター、</t>
    <rPh sb="4" eb="6">
      <t>ダンジョ</t>
    </rPh>
    <rPh sb="6" eb="8">
      <t>キョウドウ</t>
    </rPh>
    <rPh sb="8" eb="10">
      <t>サンカク</t>
    </rPh>
    <rPh sb="10" eb="12">
      <t>スイシン</t>
    </rPh>
    <rPh sb="17" eb="19">
      <t>チキュウ</t>
    </rPh>
    <rPh sb="19" eb="21">
      <t>シミン</t>
    </rPh>
    <rPh sb="37" eb="39">
      <t>ミエ</t>
    </rPh>
    <rPh sb="39" eb="41">
      <t>チク</t>
    </rPh>
    <rPh sb="41" eb="43">
      <t>シミン</t>
    </rPh>
    <phoneticPr fontId="4"/>
  </si>
  <si>
    <t>　　　　高島ふれあいセンター、ヴィラ・オリンピカ伊王島、琴海文化センター、琴海南部文化センター、琴海さざなみ会館、</t>
    <rPh sb="4" eb="6">
      <t>タカシマ</t>
    </rPh>
    <rPh sb="24" eb="27">
      <t>イオウジマ</t>
    </rPh>
    <rPh sb="28" eb="30">
      <t>キンカイ</t>
    </rPh>
    <rPh sb="30" eb="32">
      <t>ブンカ</t>
    </rPh>
    <rPh sb="37" eb="39">
      <t>キンカイ</t>
    </rPh>
    <rPh sb="39" eb="41">
      <t>ナンブ</t>
    </rPh>
    <rPh sb="41" eb="43">
      <t>ブンカ</t>
    </rPh>
    <phoneticPr fontId="4"/>
  </si>
  <si>
    <t>　　　　資料点数は、図書・雑誌・視聴覚資料等の全ての総数となっている。</t>
    <rPh sb="4" eb="6">
      <t>シリョウ</t>
    </rPh>
    <rPh sb="6" eb="8">
      <t>テンスウ</t>
    </rPh>
    <rPh sb="10" eb="12">
      <t>トショ</t>
    </rPh>
    <rPh sb="13" eb="15">
      <t>ザッシ</t>
    </rPh>
    <rPh sb="16" eb="19">
      <t>シチョウカク</t>
    </rPh>
    <rPh sb="19" eb="21">
      <t>シリョウ</t>
    </rPh>
    <rPh sb="21" eb="22">
      <t>トウ</t>
    </rPh>
    <rPh sb="23" eb="24">
      <t>スベ</t>
    </rPh>
    <rPh sb="26" eb="28">
      <t>ソウスウ</t>
    </rPh>
    <phoneticPr fontId="4"/>
  </si>
  <si>
    <t>全登録者数</t>
    <rPh sb="0" eb="1">
      <t>ゼン</t>
    </rPh>
    <rPh sb="1" eb="3">
      <t>トウロク</t>
    </rPh>
    <rPh sb="3" eb="4">
      <t>シャ</t>
    </rPh>
    <rPh sb="4" eb="5">
      <t>スウ</t>
    </rPh>
    <phoneticPr fontId="4"/>
  </si>
  <si>
    <t>資料　　市統計課</t>
    <rPh sb="0" eb="2">
      <t>シリョウ</t>
    </rPh>
    <rPh sb="4" eb="5">
      <t>シ</t>
    </rPh>
    <rPh sb="5" eb="8">
      <t>トウケイカ</t>
    </rPh>
    <phoneticPr fontId="4"/>
  </si>
  <si>
    <t>国　　　　立</t>
    <phoneticPr fontId="4"/>
  </si>
  <si>
    <t>公　　　　立</t>
    <phoneticPr fontId="4"/>
  </si>
  <si>
    <t>私　　　　立</t>
    <phoneticPr fontId="4"/>
  </si>
  <si>
    <t>及　　　び</t>
    <phoneticPr fontId="4"/>
  </si>
  <si>
    <t>設置者別</t>
    <phoneticPr fontId="4"/>
  </si>
  <si>
    <t>年　 　　　次</t>
    <rPh sb="0" eb="1">
      <t>トシ</t>
    </rPh>
    <rPh sb="6" eb="7">
      <t>ツギ</t>
    </rPh>
    <phoneticPr fontId="4"/>
  </si>
  <si>
    <t>及　 　　　び</t>
    <rPh sb="0" eb="1">
      <t>オヨ</t>
    </rPh>
    <phoneticPr fontId="4"/>
  </si>
  <si>
    <t>総　数</t>
    <rPh sb="0" eb="1">
      <t>フサ</t>
    </rPh>
    <rPh sb="2" eb="3">
      <t>カズ</t>
    </rPh>
    <phoneticPr fontId="4"/>
  </si>
  <si>
    <t>生　　　徒　　　数　　　　　</t>
    <rPh sb="0" eb="1">
      <t>ショウ</t>
    </rPh>
    <rPh sb="4" eb="5">
      <t>タダ</t>
    </rPh>
    <rPh sb="8" eb="9">
      <t>カズ</t>
    </rPh>
    <phoneticPr fontId="4"/>
  </si>
  <si>
    <t>　本表は、毎年５月１日現在で調査される学校基本調査（基幹統計）の結果で、長崎市内の各種・専修学校の概況を掲げたものである。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30">
      <t>キカントウケイ</t>
    </rPh>
    <rPh sb="32" eb="34">
      <t>ケッカ</t>
    </rPh>
    <rPh sb="36" eb="38">
      <t>ナガサキ</t>
    </rPh>
    <rPh sb="38" eb="40">
      <t>シナイ</t>
    </rPh>
    <rPh sb="41" eb="43">
      <t>カクシュ</t>
    </rPh>
    <rPh sb="44" eb="46">
      <t>センシュウ</t>
    </rPh>
    <rPh sb="46" eb="48">
      <t>ガッコウ</t>
    </rPh>
    <rPh sb="49" eb="51">
      <t>ガイキョウ</t>
    </rPh>
    <rPh sb="52" eb="53">
      <t>カカ</t>
    </rPh>
    <phoneticPr fontId="4"/>
  </si>
  <si>
    <t>資料　　市統計課　　　</t>
    <rPh sb="0" eb="2">
      <t>シリョウ</t>
    </rPh>
    <rPh sb="4" eb="5">
      <t>シ</t>
    </rPh>
    <rPh sb="5" eb="8">
      <t>トウケイカ</t>
    </rPh>
    <phoneticPr fontId="4"/>
  </si>
  <si>
    <t>資料　　市統計課　　　　　</t>
    <rPh sb="0" eb="2">
      <t>シリョウ</t>
    </rPh>
    <rPh sb="4" eb="5">
      <t>シ</t>
    </rPh>
    <rPh sb="5" eb="8">
      <t>トウケイカ</t>
    </rPh>
    <phoneticPr fontId="4"/>
  </si>
  <si>
    <t>複合サービス事業</t>
    <rPh sb="0" eb="2">
      <t>フクゴウ</t>
    </rPh>
    <rPh sb="6" eb="8">
      <t>ジギョウ</t>
    </rPh>
    <rPh sb="7" eb="8">
      <t>ギョウ</t>
    </rPh>
    <phoneticPr fontId="4"/>
  </si>
  <si>
    <t>資料　　市統計課</t>
    <phoneticPr fontId="4"/>
  </si>
  <si>
    <t>中央公民館
研　修　室</t>
    <rPh sb="0" eb="1">
      <t>ナカ</t>
    </rPh>
    <rPh sb="1" eb="2">
      <t>ヒサシ</t>
    </rPh>
    <rPh sb="2" eb="3">
      <t>オオヤケ</t>
    </rPh>
    <rPh sb="3" eb="4">
      <t>タミ</t>
    </rPh>
    <rPh sb="4" eb="5">
      <t>カン</t>
    </rPh>
    <rPh sb="6" eb="7">
      <t>ケン</t>
    </rPh>
    <rPh sb="8" eb="9">
      <t>オサム</t>
    </rPh>
    <rPh sb="10" eb="11">
      <t>シツ</t>
    </rPh>
    <phoneticPr fontId="4"/>
  </si>
  <si>
    <t>(単位　　人、日、％)</t>
    <rPh sb="1" eb="3">
      <t>タンイ</t>
    </rPh>
    <rPh sb="5" eb="6">
      <t>ヒト</t>
    </rPh>
    <rPh sb="7" eb="8">
      <t>ニチ</t>
    </rPh>
    <phoneticPr fontId="4"/>
  </si>
  <si>
    <t>（単位　　人、日）</t>
    <rPh sb="1" eb="3">
      <t>タンイ</t>
    </rPh>
    <rPh sb="5" eb="6">
      <t>ヒト</t>
    </rPh>
    <rPh sb="7" eb="8">
      <t>ニチ</t>
    </rPh>
    <phoneticPr fontId="4"/>
  </si>
  <si>
    <t>その２　　収　　蔵　　物　　数</t>
    <rPh sb="5" eb="6">
      <t>オサム</t>
    </rPh>
    <rPh sb="8" eb="9">
      <t>クラ</t>
    </rPh>
    <rPh sb="11" eb="12">
      <t>ブツ</t>
    </rPh>
    <rPh sb="14" eb="15">
      <t>スウ</t>
    </rPh>
    <phoneticPr fontId="4"/>
  </si>
  <si>
    <t>総　    　　　数</t>
    <rPh sb="0" eb="1">
      <t>ソウ</t>
    </rPh>
    <rPh sb="9" eb="10">
      <t>スウ</t>
    </rPh>
    <phoneticPr fontId="4"/>
  </si>
  <si>
    <t>総　　数</t>
    <rPh sb="0" eb="1">
      <t>ソウ</t>
    </rPh>
    <rPh sb="3" eb="4">
      <t>スウ</t>
    </rPh>
    <phoneticPr fontId="4"/>
  </si>
  <si>
    <t>開　　催
延日数</t>
    <rPh sb="0" eb="1">
      <t>カイ</t>
    </rPh>
    <rPh sb="3" eb="4">
      <t>サイ</t>
    </rPh>
    <rPh sb="5" eb="6">
      <t>ノ</t>
    </rPh>
    <rPh sb="6" eb="8">
      <t>ニッスウ</t>
    </rPh>
    <phoneticPr fontId="4"/>
  </si>
  <si>
    <t>資料　　長崎県美術館</t>
    <phoneticPr fontId="4"/>
  </si>
  <si>
    <t>開催延日数</t>
    <rPh sb="0" eb="2">
      <t>カイサイ</t>
    </rPh>
    <rPh sb="2" eb="3">
      <t>ノ</t>
    </rPh>
    <rPh sb="3" eb="5">
      <t>ニッスウ</t>
    </rPh>
    <phoneticPr fontId="4"/>
  </si>
  <si>
    <t>２８年度</t>
  </si>
  <si>
    <t>２９年度</t>
  </si>
  <si>
    <t>２７年度　　　</t>
  </si>
  <si>
    <t>２８年度　　　</t>
  </si>
  <si>
    <t>２９年度　　　</t>
  </si>
  <si>
    <t>平　成　２７　年　度</t>
  </si>
  <si>
    <t>平　成　２８　年　度</t>
  </si>
  <si>
    <t>２９年度</t>
    <rPh sb="3" eb="4">
      <t>ド</t>
    </rPh>
    <phoneticPr fontId="4"/>
  </si>
  <si>
    <t>２９年　</t>
  </si>
  <si>
    <t>　　　　　　２８　　年　　度　</t>
  </si>
  <si>
    <t>２９年度　</t>
    <rPh sb="3" eb="4">
      <t>ド</t>
    </rPh>
    <phoneticPr fontId="4"/>
  </si>
  <si>
    <t>本河内水源地水道施設</t>
    <rPh sb="0" eb="3">
      <t>ホンゴウチ</t>
    </rPh>
    <rPh sb="3" eb="6">
      <t>スイゲンチ</t>
    </rPh>
    <rPh sb="6" eb="8">
      <t>スイドウ</t>
    </rPh>
    <rPh sb="8" eb="10">
      <t>シセツ</t>
    </rPh>
    <phoneticPr fontId="4"/>
  </si>
  <si>
    <t>高部堰堤・高部配水池・低部堰堤</t>
    <rPh sb="0" eb="2">
      <t>コウブ</t>
    </rPh>
    <rPh sb="2" eb="4">
      <t>エンテイ</t>
    </rPh>
    <rPh sb="5" eb="7">
      <t>コウブ</t>
    </rPh>
    <rPh sb="7" eb="10">
      <t>ハイスイチ</t>
    </rPh>
    <rPh sb="11" eb="13">
      <t>テイブ</t>
    </rPh>
    <rPh sb="13" eb="15">
      <t>エンテイ</t>
    </rPh>
    <phoneticPr fontId="4"/>
  </si>
  <si>
    <t>国道三四号一之橋</t>
    <rPh sb="0" eb="2">
      <t>コクドウ</t>
    </rPh>
    <rPh sb="3" eb="5">
      <t>ヨンゴウ</t>
    </rPh>
    <rPh sb="5" eb="6">
      <t>イチ</t>
    </rPh>
    <rPh sb="6" eb="7">
      <t>ノ</t>
    </rPh>
    <rPh sb="7" eb="8">
      <t>ハシ</t>
    </rPh>
    <phoneticPr fontId="4"/>
  </si>
  <si>
    <t>国道三四号中之橋</t>
    <rPh sb="0" eb="2">
      <t>コクドウ</t>
    </rPh>
    <rPh sb="2" eb="5">
      <t>サンジュウヨンゴウ</t>
    </rPh>
    <rPh sb="5" eb="6">
      <t>ナカ</t>
    </rPh>
    <rPh sb="6" eb="7">
      <t>ノ</t>
    </rPh>
    <rPh sb="7" eb="8">
      <t>ハシ</t>
    </rPh>
    <phoneticPr fontId="4"/>
  </si>
  <si>
    <t>国道三四号鎮西橋</t>
    <rPh sb="0" eb="2">
      <t>コクドウ</t>
    </rPh>
    <rPh sb="2" eb="5">
      <t>サンジュウヨンゴウ</t>
    </rPh>
    <rPh sb="5" eb="7">
      <t>チンゼイ</t>
    </rPh>
    <rPh sb="7" eb="8">
      <t>バシ</t>
    </rPh>
    <phoneticPr fontId="4"/>
  </si>
  <si>
    <t>無原罪の聖母図（聖母マリアの御絵）</t>
    <rPh sb="0" eb="1">
      <t>ム</t>
    </rPh>
    <rPh sb="1" eb="3">
      <t>ゲンザイ</t>
    </rPh>
    <rPh sb="4" eb="6">
      <t>セイボ</t>
    </rPh>
    <rPh sb="6" eb="7">
      <t>ズ</t>
    </rPh>
    <rPh sb="8" eb="10">
      <t>セイボ</t>
    </rPh>
    <rPh sb="14" eb="15">
      <t>ゴ</t>
    </rPh>
    <rPh sb="15" eb="16">
      <t>エ</t>
    </rPh>
    <phoneticPr fontId="4"/>
  </si>
  <si>
    <t xml:space="preserve">県指定　計　69  </t>
    <rPh sb="0" eb="1">
      <t>けん</t>
    </rPh>
    <rPh sb="1" eb="3">
      <t>してい</t>
    </rPh>
    <rPh sb="4" eb="5">
      <t>けい</t>
    </rPh>
    <phoneticPr fontId="14" type="Hiragana"/>
  </si>
  <si>
    <t>　　２８　　年　　度　　</t>
  </si>
  <si>
    <t>Ｈ元. 9. 4</t>
    <rPh sb="1" eb="2">
      <t>がん</t>
    </rPh>
    <phoneticPr fontId="14" type="Hiragana"/>
  </si>
  <si>
    <t>　(H26.3.18　長崎台場跡四郎ヶ島台場跡 追加指定）</t>
    <rPh sb="11" eb="13">
      <t>ながさき</t>
    </rPh>
    <rPh sb="13" eb="15">
      <t>だいば</t>
    </rPh>
    <rPh sb="15" eb="16">
      <t>あと</t>
    </rPh>
    <rPh sb="16" eb="18">
      <t>しろう</t>
    </rPh>
    <rPh sb="19" eb="20">
      <t>しま</t>
    </rPh>
    <rPh sb="20" eb="22">
      <t>だいば</t>
    </rPh>
    <rPh sb="22" eb="23">
      <t>あと</t>
    </rPh>
    <rPh sb="24" eb="26">
      <t>ついか</t>
    </rPh>
    <rPh sb="26" eb="28">
      <t>してい</t>
    </rPh>
    <phoneticPr fontId="14" type="Hiragana"/>
  </si>
  <si>
    <t>資料　市文化財課</t>
    <rPh sb="3" eb="4">
      <t>し</t>
    </rPh>
    <rPh sb="4" eb="7">
      <t>ぶんかざい</t>
    </rPh>
    <phoneticPr fontId="14" type="Hiragana"/>
  </si>
  <si>
    <t>　　　　　２９年　</t>
  </si>
  <si>
    <t>　２９年　</t>
  </si>
  <si>
    <t>　　　　　２９年</t>
  </si>
  <si>
    <t>２９年</t>
  </si>
  <si>
    <t>　　　   　       　　２９　　年　　</t>
  </si>
  <si>
    <t>　　　   　       　　３０　　年　　</t>
  </si>
  <si>
    <t>3（65）</t>
  </si>
  <si>
    <t>平成２８年</t>
  </si>
  <si>
    <t>教 育 ・ 保 育 職 員 数　　　　　　　 （　本　務　者　）</t>
    <rPh sb="0" eb="1">
      <t>キョウ</t>
    </rPh>
    <rPh sb="2" eb="3">
      <t>イク</t>
    </rPh>
    <rPh sb="6" eb="7">
      <t>タモツ</t>
    </rPh>
    <rPh sb="8" eb="9">
      <t>イク</t>
    </rPh>
    <rPh sb="10" eb="11">
      <t>ショク</t>
    </rPh>
    <rPh sb="12" eb="13">
      <t>イン</t>
    </rPh>
    <rPh sb="14" eb="15">
      <t>カズ</t>
    </rPh>
    <phoneticPr fontId="4"/>
  </si>
  <si>
    <t xml:space="preserve">　　日　　　　制 </t>
    <rPh sb="2" eb="3">
      <t>ニチ</t>
    </rPh>
    <rPh sb="7" eb="8">
      <t>セイ</t>
    </rPh>
    <phoneticPr fontId="4"/>
  </si>
  <si>
    <t>資料　　市統計課　　　　（注）年齢は､４月１日による満年齢である。　　　　　</t>
    <rPh sb="0" eb="2">
      <t>シリョウ</t>
    </rPh>
    <rPh sb="4" eb="5">
      <t>シ</t>
    </rPh>
    <rPh sb="5" eb="8">
      <t>トウケイカ</t>
    </rPh>
    <rPh sb="13" eb="14">
      <t>チュウ</t>
    </rPh>
    <phoneticPr fontId="4"/>
  </si>
  <si>
    <t>資料　　市統計課　　　（注）学校数の（　）数は分校の再掲である。</t>
    <rPh sb="0" eb="2">
      <t>シリョウ</t>
    </rPh>
    <rPh sb="4" eb="5">
      <t>シ</t>
    </rPh>
    <rPh sb="5" eb="8">
      <t>トウケイカ</t>
    </rPh>
    <rPh sb="12" eb="13">
      <t>チュウ</t>
    </rPh>
    <phoneticPr fontId="4"/>
  </si>
  <si>
    <t>資料　　市統計課　　　（注）学校数の（　）数は分校の再掲である。</t>
    <rPh sb="0" eb="2">
      <t>シリョウ</t>
    </rPh>
    <rPh sb="4" eb="5">
      <t>シ</t>
    </rPh>
    <rPh sb="5" eb="7">
      <t>トウケイ</t>
    </rPh>
    <rPh sb="7" eb="8">
      <t>カ</t>
    </rPh>
    <rPh sb="12" eb="13">
      <t>チュウ</t>
    </rPh>
    <phoneticPr fontId="4"/>
  </si>
  <si>
    <t>（1）</t>
    <phoneticPr fontId="4"/>
  </si>
  <si>
    <t>（1）</t>
    <phoneticPr fontId="4"/>
  </si>
  <si>
    <t>（-）</t>
    <phoneticPr fontId="4"/>
  </si>
  <si>
    <t>資料　　市統計課　　（注）　１．　教員数は通常課程と定時制課程のどちらかを本務としている。</t>
    <rPh sb="0" eb="2">
      <t>シリョウ</t>
    </rPh>
    <rPh sb="4" eb="5">
      <t>シ</t>
    </rPh>
    <rPh sb="5" eb="7">
      <t>トウケイ</t>
    </rPh>
    <rPh sb="7" eb="8">
      <t>カ</t>
    </rPh>
    <rPh sb="11" eb="12">
      <t>チュウ</t>
    </rPh>
    <phoneticPr fontId="4"/>
  </si>
  <si>
    <r>
      <rPr>
        <sz val="8"/>
        <color theme="0"/>
        <rFont val="ＭＳ Ｐ明朝"/>
        <family val="1"/>
        <charset val="128"/>
      </rPr>
      <t>資料　　市統計課　　（注）　</t>
    </r>
    <r>
      <rPr>
        <sz val="8"/>
        <rFont val="ＭＳ Ｐ明朝"/>
        <family val="1"/>
        <charset val="128"/>
      </rPr>
      <t>２．　通信制の生徒数は、他校との併修者、特科生は含まない。</t>
    </r>
    <rPh sb="0" eb="2">
      <t>シリョウ</t>
    </rPh>
    <rPh sb="4" eb="5">
      <t>シ</t>
    </rPh>
    <rPh sb="5" eb="7">
      <t>トウケイ</t>
    </rPh>
    <rPh sb="7" eb="8">
      <t>カ</t>
    </rPh>
    <rPh sb="11" eb="12">
      <t>チュウ</t>
    </rPh>
    <phoneticPr fontId="4"/>
  </si>
  <si>
    <r>
      <rPr>
        <sz val="8"/>
        <color theme="0"/>
        <rFont val="ＭＳ Ｐ明朝"/>
        <family val="1"/>
        <charset val="128"/>
      </rPr>
      <t>資料　　市統計課　　（注）　</t>
    </r>
    <r>
      <rPr>
        <sz val="8"/>
        <rFont val="ＭＳ Ｐ明朝"/>
        <family val="1"/>
        <charset val="128"/>
      </rPr>
      <t>３．　全日制と定時制の併設校は１校として数えた。</t>
    </r>
    <rPh sb="0" eb="2">
      <t>シリョウ</t>
    </rPh>
    <rPh sb="4" eb="5">
      <t>シ</t>
    </rPh>
    <rPh sb="5" eb="7">
      <t>トウケイ</t>
    </rPh>
    <rPh sb="7" eb="8">
      <t>カ</t>
    </rPh>
    <rPh sb="11" eb="12">
      <t>チュウ</t>
    </rPh>
    <phoneticPr fontId="4"/>
  </si>
  <si>
    <t>教　　員　　数</t>
    <rPh sb="0" eb="1">
      <t>キョウ</t>
    </rPh>
    <rPh sb="3" eb="4">
      <t>イン</t>
    </rPh>
    <rPh sb="6" eb="7">
      <t>スウ</t>
    </rPh>
    <phoneticPr fontId="4"/>
  </si>
  <si>
    <t>学　生　数</t>
    <rPh sb="0" eb="1">
      <t>ガク</t>
    </rPh>
    <rPh sb="2" eb="3">
      <t>セイ</t>
    </rPh>
    <rPh sb="4" eb="5">
      <t>スウ</t>
    </rPh>
    <phoneticPr fontId="4"/>
  </si>
  <si>
    <t>資料　　長崎大学、活水女子大学、長崎外国語大学、長崎純心大学、長崎総合科学大学　　（注） その他には特定の事項について聴講・研究・研修している者が含まれる。</t>
    <rPh sb="0" eb="2">
      <t>シリョウ</t>
    </rPh>
    <rPh sb="4" eb="6">
      <t>ナガサキ</t>
    </rPh>
    <rPh sb="6" eb="8">
      <t>ダイガク</t>
    </rPh>
    <rPh sb="9" eb="11">
      <t>カッスイ</t>
    </rPh>
    <rPh sb="11" eb="13">
      <t>ジョシ</t>
    </rPh>
    <rPh sb="13" eb="15">
      <t>ダイガク</t>
    </rPh>
    <rPh sb="16" eb="18">
      <t>ナガサキ</t>
    </rPh>
    <rPh sb="18" eb="21">
      <t>ガイコクゴ</t>
    </rPh>
    <rPh sb="21" eb="23">
      <t>ダイガク</t>
    </rPh>
    <rPh sb="24" eb="26">
      <t>ナガサキ</t>
    </rPh>
    <rPh sb="26" eb="28">
      <t>ジュンシン</t>
    </rPh>
    <rPh sb="28" eb="30">
      <t>ダイガク</t>
    </rPh>
    <rPh sb="31" eb="33">
      <t>ナガサキ</t>
    </rPh>
    <rPh sb="33" eb="35">
      <t>ソウゴウ</t>
    </rPh>
    <rPh sb="35" eb="37">
      <t>カガク</t>
    </rPh>
    <rPh sb="37" eb="39">
      <t>ダイガク</t>
    </rPh>
    <phoneticPr fontId="4"/>
  </si>
  <si>
    <t>長崎県内在住の小・中学生は無料</t>
    <rPh sb="0" eb="3">
      <t>ナガサキケン</t>
    </rPh>
    <rPh sb="3" eb="4">
      <t>ナイ</t>
    </rPh>
    <rPh sb="4" eb="6">
      <t>ザイジュウ</t>
    </rPh>
    <rPh sb="7" eb="8">
      <t>ショウ</t>
    </rPh>
    <rPh sb="9" eb="10">
      <t>チュウ</t>
    </rPh>
    <rPh sb="10" eb="12">
      <t>ガクセイ</t>
    </rPh>
    <rPh sb="13" eb="15">
      <t>ムリョウ</t>
    </rPh>
    <phoneticPr fontId="4"/>
  </si>
  <si>
    <t>職 員 数
（本務者）</t>
    <rPh sb="0" eb="1">
      <t>ショク</t>
    </rPh>
    <rPh sb="2" eb="3">
      <t>イン</t>
    </rPh>
    <rPh sb="4" eb="5">
      <t>カズ</t>
    </rPh>
    <rPh sb="8" eb="10">
      <t>ホンム</t>
    </rPh>
    <rPh sb="10" eb="11">
      <t>シャ</t>
    </rPh>
    <phoneticPr fontId="4"/>
  </si>
  <si>
    <t>崇福寺第一峰門</t>
    <rPh sb="3" eb="4">
      <t>だいいっぽうもん</t>
    </rPh>
    <phoneticPr fontId="28" type="Hiragana"/>
  </si>
  <si>
    <t>崇福寺鐘鼓楼</t>
    <rPh sb="0" eb="6">
      <t>　　　　　　　 しょうころう</t>
    </rPh>
    <phoneticPr fontId="28" type="Hiragana" alignment="distributed"/>
  </si>
  <si>
    <t>珠冠のまぬある</t>
    <rPh sb="0" eb="7">
      <t>しゅかん</t>
    </rPh>
    <phoneticPr fontId="28" type="Hiragana" alignment="noControl"/>
  </si>
  <si>
    <t>旧羅典神学校</t>
    <rPh sb="1" eb="2">
      <t>ら</t>
    </rPh>
    <rPh sb="2" eb="3">
      <t>てん</t>
    </rPh>
    <phoneticPr fontId="28" type="Hiragana" alignment="center"/>
  </si>
  <si>
    <t>崇福寺媽姐門</t>
    <rPh sb="3" eb="4">
      <t>ま</t>
    </rPh>
    <rPh sb="4" eb="5">
      <t>そ</t>
    </rPh>
    <phoneticPr fontId="28" type="Hiragana" alignment="center"/>
  </si>
  <si>
    <t>出島和蘭商館跡</t>
    <rPh sb="2" eb="4">
      <t>オランダ</t>
    </rPh>
    <phoneticPr fontId="28"/>
  </si>
  <si>
    <t>長崎台場跡魚見岳台場跡</t>
    <rPh sb="5" eb="6">
      <t>うお</t>
    </rPh>
    <rPh sb="6" eb="7">
      <t>み</t>
    </rPh>
    <rPh sb="7" eb="8">
      <t>だけ</t>
    </rPh>
    <phoneticPr fontId="28" type="Hiragana" alignment="distributed"/>
  </si>
  <si>
    <t>紙本著色シーボルト瀉血手術図</t>
    <rPh sb="9" eb="11">
      <t>しゃけつ</t>
    </rPh>
    <phoneticPr fontId="28" type="Hiragana" alignment="center"/>
  </si>
  <si>
    <t>崇福寺の聯額</t>
    <rPh sb="4" eb="5">
      <t>れんがく</t>
    </rPh>
    <phoneticPr fontId="26" type="Hiragana"/>
  </si>
  <si>
    <t>永島キク刀自絵像</t>
    <rPh sb="4" eb="5">
      <t>と</t>
    </rPh>
    <rPh sb="5" eb="6">
      <t>じ</t>
    </rPh>
    <rPh sb="6" eb="7">
      <t>え</t>
    </rPh>
    <rPh sb="7" eb="8">
      <t>ぞう</t>
    </rPh>
    <phoneticPr fontId="28" type="Hiragana" alignment="center"/>
  </si>
  <si>
    <t>現川焼陶窯跡</t>
    <rPh sb="3" eb="4">
      <t>とうようせき</t>
    </rPh>
    <phoneticPr fontId="28" type="Hiragana"/>
  </si>
  <si>
    <t>烽火山のかま跡</t>
    <rPh sb="0" eb="1">
      <t>ほうかざん</t>
    </rPh>
    <phoneticPr fontId="28" type="Hiragana"/>
  </si>
  <si>
    <t>長崎市小ヶ倉の褶曲地層</t>
    <rPh sb="7" eb="9">
      <t>しゅうきょく</t>
    </rPh>
    <phoneticPr fontId="28" type="Hiragana"/>
  </si>
  <si>
    <t>興福寺の瑠璃燈</t>
    <rPh sb="4" eb="6">
      <t>る　り</t>
    </rPh>
    <phoneticPr fontId="28" type="Hiragana" alignment="center"/>
  </si>
  <si>
    <t>古橋（中川橋）</t>
    <rPh sb="3" eb="6">
      <t>なかごばし</t>
    </rPh>
    <phoneticPr fontId="28" type="Hiragana" alignment="center"/>
  </si>
  <si>
    <t>聖福寺惜字亭</t>
    <rPh sb="0" eb="6">
      <t>　　　　　　　　せきじてい</t>
    </rPh>
    <phoneticPr fontId="28" type="Hiragana"/>
  </si>
  <si>
    <t>シーボルト妻子像　　 螺鈿合子</t>
    <rPh sb="11" eb="13">
      <t>ら で ん</t>
    </rPh>
    <phoneticPr fontId="28" type="Hiragana"/>
  </si>
  <si>
    <t>国際海底電線小ヶ倉陸揚庫</t>
    <rPh sb="9" eb="11">
      <t xml:space="preserve"> りくあげ こ</t>
    </rPh>
    <phoneticPr fontId="28" type="Hiragana"/>
  </si>
  <si>
    <t>（Ｈ20.4.30鏧子、太鼓追加指定）</t>
    <rPh sb="9" eb="14">
      <t xml:space="preserve"> けいす　   たいこ</t>
    </rPh>
    <phoneticPr fontId="28" type="Hiragana"/>
  </si>
  <si>
    <t>滑石竜踊</t>
    <rPh sb="0" eb="1">
      <t>なめしじゃおどり</t>
    </rPh>
    <phoneticPr fontId="28" type="Hiragana"/>
  </si>
  <si>
    <t>即老和尚闍惟處</t>
    <rPh sb="4" eb="5">
      <t xml:space="preserve"> じゃいしょ</t>
    </rPh>
    <phoneticPr fontId="28" type="Hiragana"/>
  </si>
  <si>
    <t>西川如見の墓</t>
    <rPh sb="2" eb="3">
      <t>じょけん</t>
    </rPh>
    <phoneticPr fontId="28" type="Hiragana"/>
  </si>
  <si>
    <t>唐人墓地祭場所石壇</t>
    <rPh sb="4" eb="5">
      <t>まつり</t>
    </rPh>
    <phoneticPr fontId="28" type="Hiragana" alignment="center"/>
  </si>
  <si>
    <t>唐通事林・官梅家墓地</t>
    <rPh sb="0" eb="4">
      <t>　　　　　　　  りん　かんばい</t>
    </rPh>
    <phoneticPr fontId="28" type="Hiragana"/>
  </si>
  <si>
    <t>仏師范道生の墓</t>
    <rPh sb="2" eb="3">
      <t>はんどうせい</t>
    </rPh>
    <phoneticPr fontId="28" type="Hiragana"/>
  </si>
  <si>
    <t>晧臺寺の向井家墓地</t>
    <rPh sb="0" eb="1">
      <t>こう たい じ</t>
    </rPh>
    <phoneticPr fontId="28" type="Hiragana"/>
  </si>
  <si>
    <t>山王神社の大クス</t>
    <rPh sb="0" eb="2">
      <t>さんのう</t>
    </rPh>
    <phoneticPr fontId="28" type="Hiragana" alignment="center"/>
  </si>
  <si>
    <t>滑石大神宮社叢</t>
    <rPh sb="5" eb="6">
      <t>しゃそう</t>
    </rPh>
    <phoneticPr fontId="28" type="Hiragana"/>
  </si>
  <si>
    <t>竃神社の大クス</t>
    <rPh sb="0" eb="1">
      <t>かまど</t>
    </rPh>
    <phoneticPr fontId="28" type="Hiragana"/>
  </si>
  <si>
    <t>網場天満神社の社叢</t>
    <rPh sb="7" eb="8">
      <t>しゃそう</t>
    </rPh>
    <phoneticPr fontId="28" type="Hiragana"/>
  </si>
  <si>
    <t>年　　　次</t>
    <rPh sb="0" eb="1">
      <t>ネン</t>
    </rPh>
    <rPh sb="4" eb="5">
      <t>ツギ</t>
    </rPh>
    <phoneticPr fontId="4"/>
  </si>
  <si>
    <t>学　　生　　数</t>
    <rPh sb="0" eb="1">
      <t>ガク</t>
    </rPh>
    <rPh sb="3" eb="4">
      <t>ショウ</t>
    </rPh>
    <rPh sb="6" eb="7">
      <t>カズ</t>
    </rPh>
    <phoneticPr fontId="4"/>
  </si>
  <si>
    <t>大　　学　　院　　生</t>
    <rPh sb="0" eb="1">
      <t>ダイ</t>
    </rPh>
    <rPh sb="3" eb="4">
      <t>ガク</t>
    </rPh>
    <rPh sb="6" eb="7">
      <t>イン</t>
    </rPh>
    <rPh sb="9" eb="10">
      <t>ショウ</t>
    </rPh>
    <phoneticPr fontId="4"/>
  </si>
  <si>
    <t>大　　学　　生</t>
    <rPh sb="0" eb="1">
      <t>ダイ</t>
    </rPh>
    <rPh sb="3" eb="4">
      <t>ガク</t>
    </rPh>
    <rPh sb="6" eb="7">
      <t>ショウ</t>
    </rPh>
    <phoneticPr fontId="4"/>
  </si>
  <si>
    <t>（本 務 者）</t>
    <rPh sb="1" eb="2">
      <t>ホン</t>
    </rPh>
    <rPh sb="3" eb="4">
      <t>ツトム</t>
    </rPh>
    <rPh sb="5" eb="6">
      <t>シャ</t>
    </rPh>
    <phoneticPr fontId="4"/>
  </si>
  <si>
    <t>生　　徒　　数</t>
    <rPh sb="0" eb="1">
      <t>ショウ</t>
    </rPh>
    <rPh sb="3" eb="4">
      <t>タダ</t>
    </rPh>
    <rPh sb="6" eb="7">
      <t>カズ</t>
    </rPh>
    <phoneticPr fontId="4"/>
  </si>
  <si>
    <t>教　員　数
（本 務 者）</t>
    <rPh sb="0" eb="1">
      <t>キョウ</t>
    </rPh>
    <rPh sb="2" eb="3">
      <t>イン</t>
    </rPh>
    <rPh sb="4" eb="5">
      <t>スウ</t>
    </rPh>
    <phoneticPr fontId="4"/>
  </si>
  <si>
    <t>１　　年</t>
    <rPh sb="3" eb="4">
      <t>ネン</t>
    </rPh>
    <phoneticPr fontId="4"/>
  </si>
  <si>
    <t>２　　年</t>
    <rPh sb="3" eb="4">
      <t>ネン</t>
    </rPh>
    <phoneticPr fontId="4"/>
  </si>
  <si>
    <t>３　　年</t>
    <rPh sb="3" eb="4">
      <t>ネン</t>
    </rPh>
    <phoneticPr fontId="4"/>
  </si>
  <si>
    <t>４　　年</t>
    <rPh sb="3" eb="4">
      <t>ネン</t>
    </rPh>
    <phoneticPr fontId="4"/>
  </si>
  <si>
    <t>５　　年</t>
    <rPh sb="3" eb="4">
      <t>ネン</t>
    </rPh>
    <phoneticPr fontId="4"/>
  </si>
  <si>
    <t>６　　年</t>
    <rPh sb="3" eb="4">
      <t>ネン</t>
    </rPh>
    <phoneticPr fontId="4"/>
  </si>
  <si>
    <t>学校数
（学級数）</t>
    <rPh sb="0" eb="1">
      <t>ガク</t>
    </rPh>
    <rPh sb="1" eb="2">
      <t>コウ</t>
    </rPh>
    <rPh sb="2" eb="3">
      <t>スウ</t>
    </rPh>
    <rPh sb="6" eb="7">
      <t>ガク</t>
    </rPh>
    <rPh sb="7" eb="8">
      <t>キュウ</t>
    </rPh>
    <rPh sb="8" eb="9">
      <t>スウ</t>
    </rPh>
    <phoneticPr fontId="4"/>
  </si>
  <si>
    <t>職　　員　　数</t>
    <rPh sb="0" eb="1">
      <t>ショク</t>
    </rPh>
    <rPh sb="3" eb="4">
      <t>イン</t>
    </rPh>
    <rPh sb="6" eb="7">
      <t>カズ</t>
    </rPh>
    <phoneticPr fontId="4"/>
  </si>
  <si>
    <t>生　　　徒　　　数</t>
    <rPh sb="0" eb="1">
      <t>ショウ</t>
    </rPh>
    <rPh sb="4" eb="5">
      <t>タダ</t>
    </rPh>
    <rPh sb="8" eb="9">
      <t>カズ</t>
    </rPh>
    <phoneticPr fontId="4"/>
  </si>
  <si>
    <t>教　　員　　数
（　本　務　者　）</t>
    <rPh sb="0" eb="1">
      <t>キョウ</t>
    </rPh>
    <rPh sb="3" eb="4">
      <t>イン</t>
    </rPh>
    <rPh sb="6" eb="7">
      <t>カズ</t>
    </rPh>
    <phoneticPr fontId="4"/>
  </si>
  <si>
    <t>職　　員　　数
（　本　務　者　）</t>
    <rPh sb="0" eb="1">
      <t>ショク</t>
    </rPh>
    <rPh sb="3" eb="4">
      <t>イン</t>
    </rPh>
    <rPh sb="6" eb="7">
      <t>カズ</t>
    </rPh>
    <phoneticPr fontId="4"/>
  </si>
  <si>
    <t>　　　　　　　児　　　　　　　　　　　　数</t>
    <rPh sb="7" eb="8">
      <t>コ</t>
    </rPh>
    <rPh sb="20" eb="21">
      <t>カズ</t>
    </rPh>
    <phoneticPr fontId="4"/>
  </si>
  <si>
    <t>　　　　　　　園　　　　　　</t>
    <rPh sb="7" eb="8">
      <t>エン</t>
    </rPh>
    <phoneticPr fontId="4"/>
  </si>
  <si>
    <t>職　　員　　数</t>
    <rPh sb="0" eb="1">
      <t>ショク</t>
    </rPh>
    <rPh sb="3" eb="4">
      <t>イン</t>
    </rPh>
    <rPh sb="6" eb="7">
      <t>スウ</t>
    </rPh>
    <phoneticPr fontId="4"/>
  </si>
  <si>
    <t>　　　　　　　　　　　児　　　　　　　　　　　　　　　　　　　　童　　　　　　　　　　　　　　　　　　　　数</t>
    <rPh sb="11" eb="12">
      <t>コ</t>
    </rPh>
    <rPh sb="32" eb="33">
      <t>ワラベ</t>
    </rPh>
    <rPh sb="53" eb="54">
      <t>スウ</t>
    </rPh>
    <phoneticPr fontId="4"/>
  </si>
  <si>
    <t>３０年度</t>
  </si>
  <si>
    <t>３０年度　　　</t>
  </si>
  <si>
    <t>教　　員　　数
（本務者）</t>
    <rPh sb="0" eb="1">
      <t>キョウ</t>
    </rPh>
    <rPh sb="3" eb="4">
      <t>イン</t>
    </rPh>
    <rPh sb="6" eb="7">
      <t>スウ</t>
    </rPh>
    <rPh sb="9" eb="11">
      <t>ホンム</t>
    </rPh>
    <rPh sb="11" eb="12">
      <t>シャ</t>
    </rPh>
    <phoneticPr fontId="4"/>
  </si>
  <si>
    <t>職　員　数
（本務者）</t>
    <rPh sb="0" eb="1">
      <t>ショク</t>
    </rPh>
    <rPh sb="2" eb="3">
      <t>イン</t>
    </rPh>
    <rPh sb="4" eb="5">
      <t>カズ</t>
    </rPh>
    <rPh sb="7" eb="9">
      <t>ホンム</t>
    </rPh>
    <rPh sb="9" eb="10">
      <t>シャ</t>
    </rPh>
    <phoneticPr fontId="4"/>
  </si>
  <si>
    <t>３０年　</t>
  </si>
  <si>
    <t>令和 　元年　</t>
    <rPh sb="0" eb="2">
      <t>レイワ</t>
    </rPh>
    <rPh sb="4" eb="5">
      <t>モト</t>
    </rPh>
    <phoneticPr fontId="4"/>
  </si>
  <si>
    <t>３０年度　</t>
    <rPh sb="3" eb="4">
      <t>ド</t>
    </rPh>
    <phoneticPr fontId="4"/>
  </si>
  <si>
    <t>平　成　２９　年　度</t>
  </si>
  <si>
    <t>平　成　３０　年　度</t>
  </si>
  <si>
    <t>国　　　　　立</t>
    <rPh sb="0" eb="1">
      <t>クニ</t>
    </rPh>
    <rPh sb="6" eb="7">
      <t>タテ</t>
    </rPh>
    <phoneticPr fontId="24"/>
  </si>
  <si>
    <t>私　　　　　立</t>
    <rPh sb="0" eb="1">
      <t>ワタクシ</t>
    </rPh>
    <rPh sb="6" eb="7">
      <t>タテ</t>
    </rPh>
    <phoneticPr fontId="24"/>
  </si>
  <si>
    <t>大地の</t>
    <rPh sb="0" eb="2">
      <t>ダイチ</t>
    </rPh>
    <phoneticPr fontId="4"/>
  </si>
  <si>
    <t>暮らしの</t>
    <rPh sb="0" eb="1">
      <t>ク</t>
    </rPh>
    <phoneticPr fontId="4"/>
  </si>
  <si>
    <t>未来の</t>
    <rPh sb="0" eb="2">
      <t>ミライ</t>
    </rPh>
    <phoneticPr fontId="4"/>
  </si>
  <si>
    <t>そ の 他</t>
  </si>
  <si>
    <t>の 展 示</t>
  </si>
  <si>
    <t>３０年度</t>
    <rPh sb="3" eb="4">
      <t>ド</t>
    </rPh>
    <phoneticPr fontId="4"/>
  </si>
  <si>
    <t>３０年度　</t>
  </si>
  <si>
    <t>(注）</t>
    <phoneticPr fontId="4"/>
  </si>
  <si>
    <t>　　　　　　３０　　年　　度　</t>
  </si>
  <si>
    <t>　　２９　　年　　度　　</t>
  </si>
  <si>
    <t>　　３０　　年　　度　　</t>
  </si>
  <si>
    <t>※１　高校生以下無料</t>
    <rPh sb="3" eb="6">
      <t>コウコウセイ</t>
    </rPh>
    <rPh sb="6" eb="8">
      <t>イカ</t>
    </rPh>
    <rPh sb="8" eb="10">
      <t>ムリョウ</t>
    </rPh>
    <phoneticPr fontId="4"/>
  </si>
  <si>
    <t>※2　入場無料</t>
    <rPh sb="3" eb="5">
      <t>ニュウジョウ</t>
    </rPh>
    <rPh sb="5" eb="7">
      <t>ムリョウ</t>
    </rPh>
    <phoneticPr fontId="4"/>
  </si>
  <si>
    <t>２８年度　</t>
  </si>
  <si>
    <t>２９年度　</t>
  </si>
  <si>
    <t>〃</t>
    <phoneticPr fontId="14" type="Hiragana"/>
  </si>
  <si>
    <t>S49.  3. 8</t>
    <phoneticPr fontId="14" type="Hiragana"/>
  </si>
  <si>
    <t>S40.  5.31</t>
    <phoneticPr fontId="14" type="Hiragana"/>
  </si>
  <si>
    <t>S35.  2. 9</t>
    <phoneticPr fontId="14" type="Hiragana"/>
  </si>
  <si>
    <t>ケンペル、ツュンベリー記念碑</t>
    <phoneticPr fontId="14" type="Hiragana"/>
  </si>
  <si>
    <t>&lt;登録有形文化財&gt;（31）</t>
    <rPh sb="1" eb="3">
      <t>とうろく</t>
    </rPh>
    <rPh sb="3" eb="5">
      <t>ゆうけい</t>
    </rPh>
    <rPh sb="5" eb="8">
      <t>ぶんかざい</t>
    </rPh>
    <phoneticPr fontId="14" type="Hiragana"/>
  </si>
  <si>
    <t>長崎市南山手伝統的建造物群保存地区</t>
    <phoneticPr fontId="14" type="Hiragana"/>
  </si>
  <si>
    <t xml:space="preserve">国選定　計　3  </t>
    <phoneticPr fontId="14" type="Hiragana"/>
  </si>
  <si>
    <t>職人尽　　</t>
    <rPh sb="0" eb="1">
      <t>しょくにんづくし</t>
    </rPh>
    <phoneticPr fontId="38" type="Hiragana"/>
  </si>
  <si>
    <t>ド・ロ神父大平作業場跡</t>
    <rPh sb="3" eb="5">
      <t>しんぷ</t>
    </rPh>
    <rPh sb="5" eb="7">
      <t>おおひら</t>
    </rPh>
    <rPh sb="7" eb="9">
      <t>さぎょう</t>
    </rPh>
    <rPh sb="9" eb="10">
      <t>ば</t>
    </rPh>
    <rPh sb="10" eb="11">
      <t>あと</t>
    </rPh>
    <phoneticPr fontId="14" type="Hiragana"/>
  </si>
  <si>
    <t>紙本著色泰西王侯図六曲屏風</t>
    <rPh sb="0" eb="1">
      <t>しほんちゃくしょく</t>
    </rPh>
    <phoneticPr fontId="26" type="Hiragana"/>
  </si>
  <si>
    <t>H18.  3. 3</t>
    <phoneticPr fontId="14" type="Hiragana"/>
  </si>
  <si>
    <t>H21.  4. 3</t>
    <phoneticPr fontId="14" type="Hiragana"/>
  </si>
  <si>
    <t>魚の町の傘鉾飾</t>
    <phoneticPr fontId="14" type="Hiragana"/>
  </si>
  <si>
    <t>青銅塔</t>
    <rPh sb="0" eb="3">
      <t>からかねとう</t>
    </rPh>
    <phoneticPr fontId="28" type="Hiragana"/>
  </si>
  <si>
    <t>S48.  3.10</t>
    <phoneticPr fontId="14" type="Hiragana"/>
  </si>
  <si>
    <t>S53.  8.22</t>
    <phoneticPr fontId="14" type="Hiragana"/>
  </si>
  <si>
    <t>長崎の明清楽</t>
    <phoneticPr fontId="14" type="Hiragana"/>
  </si>
  <si>
    <t>冷泉為恭筆法然上人行状絵</t>
    <rPh sb="0" eb="1">
      <t>れい</t>
    </rPh>
    <rPh sb="1" eb="2">
      <t>ぜい</t>
    </rPh>
    <rPh sb="2" eb="3">
      <t>ため</t>
    </rPh>
    <rPh sb="3" eb="4">
      <t>ちか</t>
    </rPh>
    <phoneticPr fontId="26" type="Hiragana"/>
  </si>
  <si>
    <t>絹本著色不動明王三童子像</t>
    <rPh sb="0" eb="12">
      <t>けんぽんちゃくしょく</t>
    </rPh>
    <phoneticPr fontId="39" type="Hiragana"/>
  </si>
  <si>
    <t>曲崎古墳群</t>
    <rPh sb="0" eb="1">
      <t>まがりざきこふんぐん</t>
    </rPh>
    <phoneticPr fontId="28" type="Hiragana"/>
  </si>
  <si>
    <t>鉅鹿家魏之琰兄弟の墓（１基）</t>
    <rPh sb="0" eb="6">
      <t>おうがけたかいのえん</t>
    </rPh>
    <phoneticPr fontId="28" type="Hiragana" alignment="center"/>
  </si>
  <si>
    <t>１１５　　　幼　稚　園　及　び　幼　保　連　携　</t>
    <rPh sb="6" eb="7">
      <t>ヨウ</t>
    </rPh>
    <rPh sb="8" eb="9">
      <t>チ</t>
    </rPh>
    <rPh sb="10" eb="11">
      <t>エン</t>
    </rPh>
    <rPh sb="12" eb="13">
      <t>オヨ</t>
    </rPh>
    <phoneticPr fontId="4"/>
  </si>
  <si>
    <t>１１６　　　小　　　　学　　　　校　　</t>
    <rPh sb="6" eb="7">
      <t>ショウ</t>
    </rPh>
    <rPh sb="11" eb="12">
      <t>ガク</t>
    </rPh>
    <rPh sb="16" eb="17">
      <t>コウ</t>
    </rPh>
    <phoneticPr fontId="4"/>
  </si>
  <si>
    <t>１１７　　　中　　　学　　　校　　</t>
    <rPh sb="6" eb="7">
      <t>ナカ</t>
    </rPh>
    <rPh sb="10" eb="11">
      <t>ガク</t>
    </rPh>
    <rPh sb="14" eb="15">
      <t>コウ</t>
    </rPh>
    <phoneticPr fontId="4"/>
  </si>
  <si>
    <t>１１８　　　高　　　等　　　学　　</t>
    <rPh sb="6" eb="7">
      <t>タカ</t>
    </rPh>
    <rPh sb="10" eb="11">
      <t>トウ</t>
    </rPh>
    <rPh sb="14" eb="15">
      <t>ガク</t>
    </rPh>
    <phoneticPr fontId="4"/>
  </si>
  <si>
    <t xml:space="preserve">１１９　　　短　　期　　大　　学　　の　　概　　況 </t>
    <rPh sb="6" eb="7">
      <t>タン</t>
    </rPh>
    <rPh sb="9" eb="10">
      <t>キ</t>
    </rPh>
    <rPh sb="12" eb="13">
      <t>ダイ</t>
    </rPh>
    <phoneticPr fontId="4"/>
  </si>
  <si>
    <t>１２０　　　大　　　　学　　　　の　　　　概　　　　況　　</t>
    <rPh sb="6" eb="7">
      <t>ダイ</t>
    </rPh>
    <rPh sb="11" eb="12">
      <t>ガク</t>
    </rPh>
    <phoneticPr fontId="4"/>
  </si>
  <si>
    <t>１２１　　　　各　　種　　・　　専　　修　</t>
    <rPh sb="7" eb="8">
      <t>カク</t>
    </rPh>
    <rPh sb="10" eb="11">
      <t>タネ</t>
    </rPh>
    <rPh sb="16" eb="17">
      <t>セン</t>
    </rPh>
    <rPh sb="19" eb="20">
      <t>オサム</t>
    </rPh>
    <phoneticPr fontId="4"/>
  </si>
  <si>
    <t>１２２　　　　特　　別　　支　　援　</t>
    <rPh sb="7" eb="8">
      <t>トク</t>
    </rPh>
    <rPh sb="10" eb="11">
      <t>ベツ</t>
    </rPh>
    <rPh sb="13" eb="14">
      <t>ササ</t>
    </rPh>
    <rPh sb="16" eb="17">
      <t>エン</t>
    </rPh>
    <phoneticPr fontId="4"/>
  </si>
  <si>
    <t>１２３　　　　中学校卒業後の状況</t>
    <rPh sb="7" eb="10">
      <t>チュウガッコウ</t>
    </rPh>
    <rPh sb="10" eb="13">
      <t>ソツギョウゴ</t>
    </rPh>
    <rPh sb="14" eb="16">
      <t>ジョウキョウ</t>
    </rPh>
    <phoneticPr fontId="4"/>
  </si>
  <si>
    <t>１２４　　　　高等学校卒業後の状況</t>
    <rPh sb="7" eb="9">
      <t>コウトウ</t>
    </rPh>
    <rPh sb="9" eb="11">
      <t>ガッコウ</t>
    </rPh>
    <rPh sb="11" eb="14">
      <t>ソツギョウゴ</t>
    </rPh>
    <rPh sb="15" eb="17">
      <t>ジョウキョウ</t>
    </rPh>
    <phoneticPr fontId="4"/>
  </si>
  <si>
    <t>１２５　　　年　　　齢　　　別　　</t>
    <rPh sb="6" eb="7">
      <t>トシ</t>
    </rPh>
    <rPh sb="10" eb="11">
      <t>ヨワイ</t>
    </rPh>
    <rPh sb="14" eb="15">
      <t>ベツ</t>
    </rPh>
    <phoneticPr fontId="4"/>
  </si>
  <si>
    <t xml:space="preserve">１２６　　　文　　　化　　　ホ　　　ー　　　ル　　 </t>
    <rPh sb="6" eb="7">
      <t>ブン</t>
    </rPh>
    <rPh sb="10" eb="11">
      <t>カ</t>
    </rPh>
    <phoneticPr fontId="4"/>
  </si>
  <si>
    <t xml:space="preserve">１２７　　　市　　　民　　　会　　　館　 </t>
    <rPh sb="6" eb="7">
      <t>シ</t>
    </rPh>
    <rPh sb="10" eb="11">
      <t>タミ</t>
    </rPh>
    <rPh sb="14" eb="15">
      <t>カイ</t>
    </rPh>
    <rPh sb="18" eb="19">
      <t>カン</t>
    </rPh>
    <phoneticPr fontId="4"/>
  </si>
  <si>
    <t>１２８　　　長崎歴史文化博物館の利用状況</t>
    <rPh sb="16" eb="18">
      <t>リヨウ</t>
    </rPh>
    <phoneticPr fontId="4"/>
  </si>
  <si>
    <t>１２９　　　長崎県美術館の利用状況</t>
    <rPh sb="6" eb="9">
      <t>ナガサキケン</t>
    </rPh>
    <rPh sb="9" eb="12">
      <t>ビジュツカン</t>
    </rPh>
    <rPh sb="13" eb="15">
      <t>リヨウ</t>
    </rPh>
    <rPh sb="15" eb="17">
      <t>ジョウキョウ</t>
    </rPh>
    <phoneticPr fontId="4"/>
  </si>
  <si>
    <t>１３０　　　長 崎 市 科 学 館 の 状 況</t>
    <rPh sb="6" eb="7">
      <t>チョウ</t>
    </rPh>
    <rPh sb="8" eb="9">
      <t>ザキ</t>
    </rPh>
    <rPh sb="10" eb="11">
      <t>シ</t>
    </rPh>
    <rPh sb="12" eb="13">
      <t>カ</t>
    </rPh>
    <rPh sb="14" eb="15">
      <t>ガク</t>
    </rPh>
    <rPh sb="16" eb="17">
      <t>カン</t>
    </rPh>
    <rPh sb="20" eb="21">
      <t>ジョウ</t>
    </rPh>
    <rPh sb="22" eb="23">
      <t>イワン</t>
    </rPh>
    <phoneticPr fontId="4"/>
  </si>
  <si>
    <t>１３１　　　図 書 館 ・ 図 書 室 の 利 用 状 況</t>
    <rPh sb="6" eb="7">
      <t>ズ</t>
    </rPh>
    <rPh sb="8" eb="9">
      <t>ショ</t>
    </rPh>
    <rPh sb="10" eb="11">
      <t>カン</t>
    </rPh>
    <rPh sb="14" eb="15">
      <t>ズ</t>
    </rPh>
    <rPh sb="16" eb="17">
      <t>ショ</t>
    </rPh>
    <rPh sb="18" eb="19">
      <t>シツ</t>
    </rPh>
    <rPh sb="22" eb="23">
      <t>リ</t>
    </rPh>
    <rPh sb="24" eb="25">
      <t>ヨウ</t>
    </rPh>
    <rPh sb="26" eb="27">
      <t>ジョウ</t>
    </rPh>
    <rPh sb="28" eb="29">
      <t>キョウ</t>
    </rPh>
    <phoneticPr fontId="4"/>
  </si>
  <si>
    <t>１３２　　　長 崎 市 永 井 隆 記 念 館 の 利 用 状 況</t>
    <rPh sb="6" eb="7">
      <t>チョウ</t>
    </rPh>
    <rPh sb="8" eb="9">
      <t>ザキ</t>
    </rPh>
    <rPh sb="10" eb="11">
      <t>シ</t>
    </rPh>
    <rPh sb="12" eb="13">
      <t>ヒサシ</t>
    </rPh>
    <rPh sb="14" eb="15">
      <t>イ</t>
    </rPh>
    <rPh sb="16" eb="17">
      <t>タカシ</t>
    </rPh>
    <phoneticPr fontId="4"/>
  </si>
  <si>
    <t>　本表は、各年5月1日現在における長崎市内の大学の概況を掲げたものである。</t>
    <rPh sb="1" eb="2">
      <t>ホン</t>
    </rPh>
    <rPh sb="2" eb="3">
      <t>ヒョウ</t>
    </rPh>
    <rPh sb="5" eb="7">
      <t>カクネン</t>
    </rPh>
    <rPh sb="8" eb="9">
      <t>ガツ</t>
    </rPh>
    <rPh sb="10" eb="11">
      <t>ニチ</t>
    </rPh>
    <rPh sb="11" eb="13">
      <t>ゲンザイ</t>
    </rPh>
    <rPh sb="17" eb="19">
      <t>ナガサキ</t>
    </rPh>
    <rPh sb="19" eb="21">
      <t>シナイ</t>
    </rPh>
    <rPh sb="22" eb="24">
      <t>ダイガク</t>
    </rPh>
    <rPh sb="25" eb="27">
      <t>ガイキョウ</t>
    </rPh>
    <rPh sb="28" eb="29">
      <t>カカ</t>
    </rPh>
    <phoneticPr fontId="4"/>
  </si>
  <si>
    <t>　本表は、毎年５月１日現在における長崎市内の短期大学の概況を掲げたものである。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7" eb="19">
      <t>ナガサキ</t>
    </rPh>
    <rPh sb="19" eb="21">
      <t>シナイ</t>
    </rPh>
    <rPh sb="22" eb="24">
      <t>タンキ</t>
    </rPh>
    <rPh sb="24" eb="26">
      <t>ダイガク</t>
    </rPh>
    <rPh sb="27" eb="29">
      <t>ガイキョウ</t>
    </rPh>
    <rPh sb="30" eb="31">
      <t>カカ</t>
    </rPh>
    <phoneticPr fontId="4"/>
  </si>
  <si>
    <t>　　　　銭座地区コミュニティセンター内の図書室（計56館）の利用状況となっている。</t>
    <rPh sb="4" eb="6">
      <t>ゼニザ</t>
    </rPh>
    <rPh sb="6" eb="8">
      <t>チク</t>
    </rPh>
    <rPh sb="18" eb="19">
      <t>ナイ</t>
    </rPh>
    <rPh sb="20" eb="23">
      <t>トショシツ</t>
    </rPh>
    <rPh sb="24" eb="25">
      <t>ケイ</t>
    </rPh>
    <rPh sb="27" eb="28">
      <t>カン</t>
    </rPh>
    <rPh sb="30" eb="32">
      <t>リヨウ</t>
    </rPh>
    <rPh sb="32" eb="34">
      <t>ジョウキョウ</t>
    </rPh>
    <phoneticPr fontId="4"/>
  </si>
  <si>
    <t>　　　　　３０年　</t>
  </si>
  <si>
    <t>　　　　　令和　元年　</t>
    <rPh sb="5" eb="7">
      <t>レイワ</t>
    </rPh>
    <rPh sb="8" eb="9">
      <t>モト</t>
    </rPh>
    <rPh sb="9" eb="10">
      <t>トシ</t>
    </rPh>
    <phoneticPr fontId="4"/>
  </si>
  <si>
    <t>　３０年　</t>
  </si>
  <si>
    <t>（1）</t>
  </si>
  <si>
    <t>　　　令和　元年</t>
    <rPh sb="3" eb="5">
      <t>レイワ</t>
    </rPh>
    <rPh sb="6" eb="7">
      <t>モト</t>
    </rPh>
    <phoneticPr fontId="4"/>
  </si>
  <si>
    <t>　　　　　令和元年</t>
    <rPh sb="5" eb="8">
      <t>レイワモト</t>
    </rPh>
    <phoneticPr fontId="4"/>
  </si>
  <si>
    <t>　　　　　令和  元年　</t>
    <rPh sb="5" eb="7">
      <t>レイワ</t>
    </rPh>
    <rPh sb="9" eb="10">
      <t>モト</t>
    </rPh>
    <rPh sb="10" eb="11">
      <t>トシ</t>
    </rPh>
    <phoneticPr fontId="4"/>
  </si>
  <si>
    <t>　　　　　令和 元年　</t>
    <rPh sb="5" eb="7">
      <t>レイワ</t>
    </rPh>
    <rPh sb="8" eb="9">
      <t>モト</t>
    </rPh>
    <rPh sb="9" eb="10">
      <t>トシ</t>
    </rPh>
    <phoneticPr fontId="4"/>
  </si>
  <si>
    <t>３０年</t>
  </si>
  <si>
    <t>令和元年</t>
    <rPh sb="0" eb="3">
      <t>レイワモト</t>
    </rPh>
    <phoneticPr fontId="4"/>
  </si>
  <si>
    <t>令和 元年</t>
    <rPh sb="0" eb="2">
      <t>レイワ</t>
    </rPh>
    <rPh sb="3" eb="4">
      <t>モト</t>
    </rPh>
    <rPh sb="4" eb="5">
      <t>トシ</t>
    </rPh>
    <phoneticPr fontId="4"/>
  </si>
  <si>
    <t>　　　   　       　　令和　 　元　　年　　</t>
    <rPh sb="16" eb="18">
      <t>レイワ</t>
    </rPh>
    <rPh sb="21" eb="22">
      <t>モト</t>
    </rPh>
    <phoneticPr fontId="4"/>
  </si>
  <si>
    <t>3（70）</t>
  </si>
  <si>
    <t>平成２９年</t>
  </si>
  <si>
    <t>　　　　　市　　　　　　　民</t>
    <rPh sb="5" eb="6">
      <t>シ</t>
    </rPh>
    <rPh sb="13" eb="14">
      <t>ミン</t>
    </rPh>
    <phoneticPr fontId="4"/>
  </si>
  <si>
    <t xml:space="preserve">            体　　　　　　　育　　　　　　　館　　　　　</t>
    <rPh sb="12" eb="13">
      <t>カラダ</t>
    </rPh>
    <rPh sb="20" eb="21">
      <t>イク</t>
    </rPh>
    <rPh sb="28" eb="29">
      <t>ヤカタ</t>
    </rPh>
    <phoneticPr fontId="4"/>
  </si>
  <si>
    <r>
      <rPr>
        <sz val="7.5"/>
        <color indexed="9"/>
        <rFont val="ＭＳ Ｐ明朝"/>
        <family val="1"/>
        <charset val="128"/>
      </rPr>
      <t>　　　　　（注）　</t>
    </r>
    <r>
      <rPr>
        <sz val="7.5"/>
        <rFont val="ＭＳ Ｐ明朝"/>
        <family val="1"/>
        <charset val="128"/>
      </rPr>
      <t>２． 平成２７年度までの市民体育館のその他には、スポーツ教室、会議室を含む。（２８年度よりスポーツ教室は競技場、会議室は文化ホール）</t>
    </r>
    <rPh sb="12" eb="14">
      <t>ヘイセイ</t>
    </rPh>
    <rPh sb="16" eb="18">
      <t>ネンド</t>
    </rPh>
    <rPh sb="50" eb="52">
      <t>ネンド</t>
    </rPh>
    <rPh sb="58" eb="60">
      <t>キョウシツ</t>
    </rPh>
    <rPh sb="61" eb="64">
      <t>キョウギジョウ</t>
    </rPh>
    <rPh sb="65" eb="68">
      <t>カイギシツ</t>
    </rPh>
    <phoneticPr fontId="4"/>
  </si>
  <si>
    <t>２年　</t>
    <rPh sb="1" eb="2">
      <t>ネン</t>
    </rPh>
    <phoneticPr fontId="4"/>
  </si>
  <si>
    <t>平成   ２８年　</t>
    <rPh sb="0" eb="2">
      <t>ヘイセイ</t>
    </rPh>
    <phoneticPr fontId="4"/>
  </si>
  <si>
    <t>平成２７年度　</t>
    <rPh sb="0" eb="2">
      <t>ヘイセイ</t>
    </rPh>
    <rPh sb="4" eb="5">
      <t>ネン</t>
    </rPh>
    <rPh sb="5" eb="6">
      <t>ド</t>
    </rPh>
    <phoneticPr fontId="4"/>
  </si>
  <si>
    <t>令和元年度　</t>
    <rPh sb="0" eb="3">
      <t>レイワモト</t>
    </rPh>
    <rPh sb="4" eb="5">
      <t>ド</t>
    </rPh>
    <phoneticPr fontId="4"/>
  </si>
  <si>
    <t>平成３１年４月　</t>
    <rPh sb="0" eb="2">
      <t>ヘイセイ</t>
    </rPh>
    <rPh sb="4" eb="5">
      <t>ネン</t>
    </rPh>
    <rPh sb="6" eb="7">
      <t>ガツ</t>
    </rPh>
    <phoneticPr fontId="5"/>
  </si>
  <si>
    <t>令和元年５月　</t>
    <rPh sb="0" eb="4">
      <t>レイワモトネン</t>
    </rPh>
    <rPh sb="5" eb="6">
      <t>ガツ</t>
    </rPh>
    <phoneticPr fontId="4"/>
  </si>
  <si>
    <t>２年１月　</t>
    <rPh sb="1" eb="2">
      <t>ネン</t>
    </rPh>
    <rPh sb="3" eb="4">
      <t>ガツ</t>
    </rPh>
    <phoneticPr fontId="4"/>
  </si>
  <si>
    <t>(注）</t>
    <phoneticPr fontId="4"/>
  </si>
  <si>
    <t>平　　成　　２７　　年　　度　　</t>
    <phoneticPr fontId="4"/>
  </si>
  <si>
    <t>　　令　　和　　元　　年　　度　　</t>
    <rPh sb="2" eb="3">
      <t>レイ</t>
    </rPh>
    <rPh sb="5" eb="6">
      <t>ワ</t>
    </rPh>
    <rPh sb="8" eb="9">
      <t>モト</t>
    </rPh>
    <phoneticPr fontId="4"/>
  </si>
  <si>
    <t>スケスケ展（3/21～）</t>
    <rPh sb="4" eb="5">
      <t>テン</t>
    </rPh>
    <phoneticPr fontId="4"/>
  </si>
  <si>
    <t>チームラボ　学ぶ！未来の遊園地</t>
    <rPh sb="6" eb="7">
      <t>マナブ</t>
    </rPh>
    <rPh sb="9" eb="11">
      <t>ミライ</t>
    </rPh>
    <rPh sb="12" eb="15">
      <t>ユウエンチ</t>
    </rPh>
    <phoneticPr fontId="4"/>
  </si>
  <si>
    <t>くんち三八五年展※2</t>
    <rPh sb="3" eb="6">
      <t>３８５</t>
    </rPh>
    <rPh sb="6" eb="7">
      <t>ネン</t>
    </rPh>
    <rPh sb="7" eb="8">
      <t>テン</t>
    </rPh>
    <phoneticPr fontId="4"/>
  </si>
  <si>
    <t>収蔵品展　学芸員のイチ推し！※1</t>
    <rPh sb="0" eb="2">
      <t>シュウゾウ</t>
    </rPh>
    <rPh sb="2" eb="3">
      <t>ヒン</t>
    </rPh>
    <rPh sb="3" eb="4">
      <t>テン</t>
    </rPh>
    <rPh sb="5" eb="8">
      <t>ガクゲイイン</t>
    </rPh>
    <rPh sb="11" eb="12">
      <t>オ</t>
    </rPh>
    <phoneticPr fontId="4"/>
  </si>
  <si>
    <t>日本の聖母マリア像※2</t>
    <rPh sb="0" eb="2">
      <t>ニホン</t>
    </rPh>
    <rPh sb="3" eb="5">
      <t>セイボ</t>
    </rPh>
    <rPh sb="8" eb="9">
      <t>ゾウ</t>
    </rPh>
    <phoneticPr fontId="4"/>
  </si>
  <si>
    <t>平成２７年度　</t>
    <rPh sb="0" eb="2">
      <t>ヘイセイ</t>
    </rPh>
    <phoneticPr fontId="4"/>
  </si>
  <si>
    <t>令和元年度　</t>
    <rPh sb="0" eb="3">
      <t>レイワモト</t>
    </rPh>
    <phoneticPr fontId="4"/>
  </si>
  <si>
    <t>平成　２８年　</t>
    <rPh sb="0" eb="2">
      <t>ヘイセイ</t>
    </rPh>
    <phoneticPr fontId="4"/>
  </si>
  <si>
    <t>２年　</t>
    <rPh sb="1" eb="2">
      <t>トシ</t>
    </rPh>
    <phoneticPr fontId="4"/>
  </si>
  <si>
    <t>平成　２７年度</t>
    <rPh sb="0" eb="2">
      <t>ヘイセイ</t>
    </rPh>
    <phoneticPr fontId="4"/>
  </si>
  <si>
    <t>令和　元年度</t>
    <rPh sb="0" eb="2">
      <t>レイワ</t>
    </rPh>
    <rPh sb="3" eb="5">
      <t>ガンネン</t>
    </rPh>
    <phoneticPr fontId="4"/>
  </si>
  <si>
    <t>元年度　　　</t>
    <rPh sb="0" eb="1">
      <t>モト</t>
    </rPh>
    <phoneticPr fontId="4"/>
  </si>
  <si>
    <t xml:space="preserve"> 　の　　　利　　　用　　　状　　　況</t>
    <phoneticPr fontId="4"/>
  </si>
  <si>
    <t>　　利　　　　用　　　　状　　　　況</t>
    <phoneticPr fontId="16"/>
  </si>
  <si>
    <t>令　和　元　年　度</t>
    <rPh sb="0" eb="1">
      <t>レイ</t>
    </rPh>
    <rPh sb="2" eb="3">
      <t>ワ</t>
    </rPh>
    <rPh sb="4" eb="5">
      <t>モト</t>
    </rPh>
    <phoneticPr fontId="25"/>
  </si>
  <si>
    <t>利用日数</t>
    <phoneticPr fontId="4"/>
  </si>
  <si>
    <t>利用者数</t>
    <phoneticPr fontId="4"/>
  </si>
  <si>
    <t>利用可能
日数</t>
    <phoneticPr fontId="4"/>
  </si>
  <si>
    <t>稼働率</t>
    <phoneticPr fontId="4"/>
  </si>
  <si>
    <t>ブリックホール　</t>
    <phoneticPr fontId="16"/>
  </si>
  <si>
    <t>チトセピアホール</t>
    <phoneticPr fontId="16"/>
  </si>
  <si>
    <t>音楽関係</t>
    <phoneticPr fontId="4"/>
  </si>
  <si>
    <t>令和  元年度</t>
    <rPh sb="0" eb="2">
      <t>レイワ</t>
    </rPh>
    <rPh sb="4" eb="6">
      <t>ガンネン</t>
    </rPh>
    <phoneticPr fontId="4"/>
  </si>
  <si>
    <t>元年度</t>
    <rPh sb="0" eb="1">
      <t>モト</t>
    </rPh>
    <phoneticPr fontId="4"/>
  </si>
  <si>
    <t>平成３１年　４月</t>
    <rPh sb="0" eb="2">
      <t>ヘイセイ</t>
    </rPh>
    <rPh sb="4" eb="5">
      <t>ネン</t>
    </rPh>
    <rPh sb="7" eb="8">
      <t>ガツ</t>
    </rPh>
    <phoneticPr fontId="4"/>
  </si>
  <si>
    <t>-</t>
    <phoneticPr fontId="4"/>
  </si>
  <si>
    <t>４月</t>
    <rPh sb="1" eb="2">
      <t>ガツ</t>
    </rPh>
    <phoneticPr fontId="4"/>
  </si>
  <si>
    <t>令和元年　５月</t>
    <rPh sb="0" eb="4">
      <t>レイワモトネン</t>
    </rPh>
    <rPh sb="6" eb="7">
      <t>ガツ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</si>
  <si>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</si>
  <si>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</si>
  <si>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</si>
  <si>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</si>
  <si>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</si>
  <si>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</si>
  <si>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</si>
  <si>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</si>
  <si>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２年　１月</t>
    <rPh sb="1" eb="2">
      <t>ネン</t>
    </rPh>
    <rPh sb="4" eb="5">
      <t>ガツ</t>
    </rPh>
    <phoneticPr fontId="4"/>
  </si>
  <si>
    <t>１月</t>
  </si>
  <si>
    <t>２月</t>
  </si>
  <si>
    <t>３月</t>
  </si>
  <si>
    <t>　　　　　（注）　１． 文化ホールのその他には、音楽室、会議室、和室、リハーサル室を含む。　</t>
    <phoneticPr fontId="4"/>
  </si>
  <si>
    <t>　　　　</t>
    <phoneticPr fontId="4"/>
  </si>
  <si>
    <r>
      <t>　　　　　</t>
    </r>
    <r>
      <rPr>
        <sz val="7.5"/>
        <color theme="0"/>
        <rFont val="ＭＳ Ｐ明朝"/>
        <family val="1"/>
        <charset val="128"/>
      </rPr>
      <t>（注）</t>
    </r>
    <r>
      <rPr>
        <sz val="7.5"/>
        <rFont val="ＭＳ Ｐ明朝"/>
        <family val="1"/>
        <charset val="128"/>
      </rPr>
      <t>　３． 中央公民館の研修室には、貸館、講座・学級、研修会を含む。</t>
    </r>
    <r>
      <rPr>
        <sz val="11"/>
        <color theme="1"/>
        <rFont val="ＭＳ Ｐゴシック"/>
        <family val="2"/>
        <charset val="128"/>
        <scheme val="minor"/>
      </rPr>
      <t/>
    </r>
    <phoneticPr fontId="4"/>
  </si>
  <si>
    <t>ゾーン</t>
    <phoneticPr fontId="4"/>
  </si>
  <si>
    <t>ゾーン</t>
    <phoneticPr fontId="4"/>
  </si>
  <si>
    <t>資料　　長崎市科学館　　　　　（注） 令和２年3月末現在</t>
    <rPh sb="19" eb="21">
      <t>レイワ</t>
    </rPh>
    <rPh sb="22" eb="23">
      <t>ネン</t>
    </rPh>
    <phoneticPr fontId="4"/>
  </si>
  <si>
    <t>資料　　長崎市科学館　　　　　（注） 令和２年3月末現在</t>
    <rPh sb="19" eb="21">
      <t>レイワ</t>
    </rPh>
    <phoneticPr fontId="4"/>
  </si>
  <si>
    <t>プ   ラ   ネ   タ    リ   ウ  ム</t>
    <phoneticPr fontId="4"/>
  </si>
  <si>
    <t>平成　２７年度</t>
    <rPh sb="0" eb="2">
      <t>ヘイセイ</t>
    </rPh>
    <rPh sb="6" eb="7">
      <t>ド</t>
    </rPh>
    <phoneticPr fontId="4"/>
  </si>
  <si>
    <t>令和　元年度</t>
    <rPh sb="0" eb="2">
      <t>レイワ</t>
    </rPh>
    <rPh sb="3" eb="5">
      <t>ガンネン</t>
    </rPh>
    <rPh sb="5" eb="6">
      <t>ド</t>
    </rPh>
    <phoneticPr fontId="4"/>
  </si>
  <si>
    <t>平成３１年４月</t>
    <rPh sb="0" eb="2">
      <t>ヘイセイ</t>
    </rPh>
    <rPh sb="4" eb="5">
      <t>ネン</t>
    </rPh>
    <rPh sb="6" eb="7">
      <t>ガツ</t>
    </rPh>
    <phoneticPr fontId="4"/>
  </si>
  <si>
    <t>令和元年５月</t>
    <rPh sb="0" eb="3">
      <t>レイワモト</t>
    </rPh>
    <rPh sb="3" eb="4">
      <t>ネン</t>
    </rPh>
    <rPh sb="5" eb="6">
      <t>ガツ</t>
    </rPh>
    <phoneticPr fontId="4"/>
  </si>
  <si>
    <t>２年１月</t>
    <rPh sb="1" eb="2">
      <t>ネン</t>
    </rPh>
    <rPh sb="3" eb="4">
      <t>ガツ</t>
    </rPh>
    <phoneticPr fontId="4"/>
  </si>
  <si>
    <t xml:space="preserve">（令和２年４月１日現在）  </t>
    <rPh sb="1" eb="3">
      <t>れいわ</t>
    </rPh>
    <rPh sb="4" eb="5">
      <t>ねん</t>
    </rPh>
    <rPh sb="6" eb="7">
      <t>がつ</t>
    </rPh>
    <rPh sb="8" eb="9">
      <t>ひ</t>
    </rPh>
    <rPh sb="9" eb="11">
      <t>げんざい</t>
    </rPh>
    <phoneticPr fontId="14" type="Hiragana"/>
  </si>
  <si>
    <t>S50.12.  5</t>
    <phoneticPr fontId="14" type="Hiragana"/>
  </si>
  <si>
    <t>S28.  3.31</t>
    <phoneticPr fontId="14" type="Hiragana"/>
  </si>
  <si>
    <t>T12.  3. 7</t>
    <phoneticPr fontId="14" type="Hiragana"/>
  </si>
  <si>
    <t>S35.  7.13</t>
    <phoneticPr fontId="14" type="Hiragana"/>
  </si>
  <si>
    <t>〃</t>
    <phoneticPr fontId="14" type="Hiragana"/>
  </si>
  <si>
    <t>S49.10.15</t>
    <phoneticPr fontId="14" type="Hiragana"/>
  </si>
  <si>
    <t>S26.  6. 9</t>
    <phoneticPr fontId="14" type="Hiragana"/>
  </si>
  <si>
    <t>S39.  3.16</t>
    <phoneticPr fontId="14" type="Hiragana"/>
  </si>
  <si>
    <t>S51.  7.20</t>
    <phoneticPr fontId="14" type="Hiragana"/>
  </si>
  <si>
    <t>S53.  3.25</t>
    <phoneticPr fontId="14" type="Hiragana"/>
  </si>
  <si>
    <t>S51.12.15</t>
    <phoneticPr fontId="14" type="Hiragana"/>
  </si>
  <si>
    <t>S45.  6.  8</t>
    <phoneticPr fontId="14" type="Hiragana"/>
  </si>
  <si>
    <t>M39.  4.14</t>
    <phoneticPr fontId="14" type="Hiragana"/>
  </si>
  <si>
    <t>S10.  8. 3</t>
    <phoneticPr fontId="14" type="Hiragana"/>
  </si>
  <si>
    <t>S43.  4.23</t>
    <phoneticPr fontId="14" type="Hiragana"/>
  </si>
  <si>
    <t>S52.  3.25</t>
    <phoneticPr fontId="14" type="Hiragana"/>
  </si>
  <si>
    <t>S47.  8.  5</t>
    <phoneticPr fontId="21"/>
  </si>
  <si>
    <t>M43.  8.29</t>
    <phoneticPr fontId="4"/>
  </si>
  <si>
    <t>H26.  3.25</t>
    <phoneticPr fontId="14" type="Hiragana"/>
  </si>
  <si>
    <t>H15.  2.20</t>
    <phoneticPr fontId="21"/>
  </si>
  <si>
    <t>S52.  7.20</t>
    <phoneticPr fontId="14" type="Hiragana"/>
  </si>
  <si>
    <t>H27.  3.  2</t>
    <phoneticPr fontId="21"/>
  </si>
  <si>
    <t>S 8.  1.23</t>
    <phoneticPr fontId="4"/>
  </si>
  <si>
    <t>S10.12.13</t>
    <phoneticPr fontId="14" type="Hiragana"/>
  </si>
  <si>
    <t>S31.  4. 6</t>
    <phoneticPr fontId="14" type="Hiragana"/>
  </si>
  <si>
    <t>S53.  3.20</t>
    <phoneticPr fontId="14" type="Hiragana"/>
  </si>
  <si>
    <t>S53.  8. 1</t>
    <phoneticPr fontId="14" type="Hiragana"/>
  </si>
  <si>
    <t>合計　5</t>
    <phoneticPr fontId="14" type="Hiragana"/>
  </si>
  <si>
    <t>S27.  7.19</t>
    <phoneticPr fontId="14" type="Hiragana"/>
  </si>
  <si>
    <t>S35.  3.22</t>
    <phoneticPr fontId="14" type="Hiragana"/>
  </si>
  <si>
    <t>S53.12.20</t>
    <phoneticPr fontId="14" type="Hiragana"/>
  </si>
  <si>
    <t>S54.  5.10</t>
    <phoneticPr fontId="14" type="Hiragana"/>
  </si>
  <si>
    <t>S36.  6. 7</t>
    <phoneticPr fontId="14" type="Hiragana"/>
  </si>
  <si>
    <t>H 3.  4.30</t>
    <phoneticPr fontId="14" type="Hiragana"/>
  </si>
  <si>
    <t>S55.  1.19</t>
    <phoneticPr fontId="14" type="Hiragana"/>
  </si>
  <si>
    <t>S55.  9.10</t>
    <phoneticPr fontId="14" type="Hiragana"/>
  </si>
  <si>
    <t>H 9.  7.15</t>
    <phoneticPr fontId="14" type="Hiragana"/>
  </si>
  <si>
    <t>S41.  6.11</t>
    <phoneticPr fontId="14" type="Hiragana"/>
  </si>
  <si>
    <t>S36.11.24</t>
    <phoneticPr fontId="14" type="Hiragana"/>
  </si>
  <si>
    <t>S60.  9.20</t>
    <phoneticPr fontId="14" type="Hiragana"/>
  </si>
  <si>
    <t>H 9.11.  5</t>
    <phoneticPr fontId="14" type="Hiragana"/>
  </si>
  <si>
    <t>S44.  6.20</t>
    <phoneticPr fontId="14" type="Hiragana"/>
  </si>
  <si>
    <t>H24.  9.19</t>
    <phoneticPr fontId="14" type="Hiragana"/>
  </si>
  <si>
    <t>S38.  5. 8</t>
    <phoneticPr fontId="14" type="Hiragana"/>
  </si>
  <si>
    <t>H10.  4.30</t>
    <phoneticPr fontId="14" type="Hiragana"/>
  </si>
  <si>
    <t>H11.  4.30</t>
    <phoneticPr fontId="14" type="Hiragana"/>
  </si>
  <si>
    <t>S47.  5.15</t>
    <phoneticPr fontId="14" type="Hiragana"/>
  </si>
  <si>
    <t>H12.  4.28</t>
    <phoneticPr fontId="14" type="Hiragana"/>
  </si>
  <si>
    <t>国宝・国指定・認定・選定　計　54　</t>
    <rPh sb="0" eb="2">
      <t>コクホウ</t>
    </rPh>
    <rPh sb="3" eb="4">
      <t>クニ</t>
    </rPh>
    <rPh sb="4" eb="6">
      <t>シテイ</t>
    </rPh>
    <rPh sb="7" eb="9">
      <t>ニンテイ</t>
    </rPh>
    <rPh sb="10" eb="12">
      <t>センテイ</t>
    </rPh>
    <rPh sb="13" eb="14">
      <t>ケイ</t>
    </rPh>
    <phoneticPr fontId="25"/>
  </si>
  <si>
    <t>S38.10.30</t>
    <phoneticPr fontId="14" type="Hiragana"/>
  </si>
  <si>
    <t>H16.  6. 3</t>
    <phoneticPr fontId="14" type="Hiragana"/>
  </si>
  <si>
    <t>S39.10.16</t>
    <phoneticPr fontId="14" type="Hiragana"/>
  </si>
  <si>
    <t>H17.  1. 4</t>
    <phoneticPr fontId="14" type="Hiragana"/>
  </si>
  <si>
    <t>S55.  6. 6</t>
    <phoneticPr fontId="14" type="Hiragana"/>
  </si>
  <si>
    <t>フィリップ・フランツ・フォン・</t>
    <phoneticPr fontId="14" type="Hiragana"/>
  </si>
  <si>
    <t>S41.  4.18</t>
    <phoneticPr fontId="14" type="Hiragana"/>
  </si>
  <si>
    <t>H15.  5. 1</t>
    <phoneticPr fontId="14" type="Hiragana"/>
  </si>
  <si>
    <t>〃</t>
    <phoneticPr fontId="14" type="Hiragana"/>
  </si>
  <si>
    <t>H10.10.  9</t>
    <phoneticPr fontId="14" type="Hiragana"/>
  </si>
  <si>
    <t>&lt;県指定有形文化財&gt;（35）</t>
    <phoneticPr fontId="4"/>
  </si>
  <si>
    <t>H10.12.11</t>
    <phoneticPr fontId="14" type="Hiragana"/>
  </si>
  <si>
    <t>S42.  2. 3</t>
    <phoneticPr fontId="14" type="Hiragana"/>
  </si>
  <si>
    <t>H12.12.  4</t>
    <phoneticPr fontId="14" type="Hiragana"/>
  </si>
  <si>
    <t>シーボルト処方箋     シーボルト書状</t>
    <phoneticPr fontId="14" type="Hiragana"/>
  </si>
  <si>
    <t>H14.  2.14</t>
    <phoneticPr fontId="14" type="Hiragana"/>
  </si>
  <si>
    <t>シーボルト名刺       ポンペ書状他</t>
    <phoneticPr fontId="14" type="Hiragana"/>
  </si>
  <si>
    <t>S33.  6. 5</t>
    <phoneticPr fontId="14" type="Hiragana"/>
  </si>
  <si>
    <t>天井絵</t>
    <phoneticPr fontId="14" type="Hiragana"/>
  </si>
  <si>
    <t>S47.  2. 4</t>
    <phoneticPr fontId="14" type="Hiragana"/>
  </si>
  <si>
    <t>H17.  8.22</t>
    <phoneticPr fontId="14" type="Hiragana"/>
  </si>
  <si>
    <t>H15.  3.18</t>
    <phoneticPr fontId="14" type="Hiragana"/>
  </si>
  <si>
    <t>S57.  6.  5</t>
    <phoneticPr fontId="14" type="Hiragana"/>
  </si>
  <si>
    <t>S34.  1. 9</t>
    <phoneticPr fontId="14" type="Hiragana"/>
  </si>
  <si>
    <t>S63.  6.  6</t>
    <phoneticPr fontId="14" type="Hiragana"/>
  </si>
  <si>
    <t>S39.10.16</t>
    <phoneticPr fontId="14" type="Hiragana"/>
  </si>
  <si>
    <t>H17.11.10</t>
    <phoneticPr fontId="14" type="Hiragana"/>
  </si>
  <si>
    <t>H18.  1.10</t>
    <phoneticPr fontId="14" type="Hiragana"/>
  </si>
  <si>
    <t>H 2.  3.19</t>
    <phoneticPr fontId="14" type="Hiragana"/>
  </si>
  <si>
    <t xml:space="preserve">S35.  7.13 </t>
    <phoneticPr fontId="14" type="Hiragana"/>
  </si>
  <si>
    <t>S25.  4.10</t>
    <phoneticPr fontId="14" type="Hiragana"/>
  </si>
  <si>
    <t>H19.10.22</t>
    <phoneticPr fontId="14" type="Hiragana"/>
  </si>
  <si>
    <t>H25.  2.27</t>
    <phoneticPr fontId="14" type="Hiragana"/>
  </si>
  <si>
    <t>H 2.  6.29</t>
    <phoneticPr fontId="14" type="Hiragana"/>
  </si>
  <si>
    <t>S38.  7.23</t>
    <phoneticPr fontId="14" type="Hiragana"/>
  </si>
  <si>
    <t>H29.  6. 5</t>
    <phoneticPr fontId="4"/>
  </si>
  <si>
    <t>H 6.  6.28</t>
    <phoneticPr fontId="14" type="Hiragana"/>
  </si>
  <si>
    <t>デジマノキ</t>
    <phoneticPr fontId="14" type="Hiragana"/>
  </si>
  <si>
    <t>H19.  5. 1</t>
    <phoneticPr fontId="14" type="Hiragana"/>
  </si>
  <si>
    <t>H19.12.  5</t>
    <phoneticPr fontId="14" type="Hiragana"/>
  </si>
  <si>
    <t>H 9.　6.30</t>
    <phoneticPr fontId="14" type="Hiragana"/>
  </si>
  <si>
    <t>S37.  3.28</t>
    <phoneticPr fontId="14" type="Hiragana"/>
  </si>
  <si>
    <t>S53.  3.31</t>
    <phoneticPr fontId="14" type="Hiragana"/>
  </si>
  <si>
    <t>&lt;市指定名勝&gt;（1）</t>
    <phoneticPr fontId="4"/>
  </si>
  <si>
    <t>H10.12.25</t>
    <phoneticPr fontId="14" type="Hiragana"/>
  </si>
  <si>
    <t>H15.12.25</t>
    <phoneticPr fontId="14" type="Hiragana"/>
  </si>
  <si>
    <t>S54.  7.27</t>
    <phoneticPr fontId="14" type="Hiragana"/>
  </si>
  <si>
    <t>H18.  6. 9</t>
    <phoneticPr fontId="14" type="Hiragana"/>
  </si>
  <si>
    <t>S58.  8.30</t>
    <phoneticPr fontId="14" type="Hiragana"/>
  </si>
  <si>
    <t>S52.  7.20</t>
    <phoneticPr fontId="14" type="Hiragana"/>
  </si>
  <si>
    <t>&lt;市指定天然記念物&gt;（23）</t>
    <phoneticPr fontId="4"/>
  </si>
  <si>
    <t>H20.  6. 9</t>
    <phoneticPr fontId="14" type="Hiragana"/>
  </si>
  <si>
    <t>S42.  9. 8</t>
    <phoneticPr fontId="14" type="Hiragana"/>
  </si>
  <si>
    <t>　　　〃</t>
    <phoneticPr fontId="14" type="Hiragana"/>
  </si>
  <si>
    <t>S44.  2.15</t>
    <phoneticPr fontId="14" type="Hiragana"/>
  </si>
  <si>
    <t>H21.  4.28</t>
    <phoneticPr fontId="14" type="Hiragana"/>
  </si>
  <si>
    <t>H22.12.24</t>
    <phoneticPr fontId="14" type="Hiragana"/>
  </si>
  <si>
    <t>S43.12.23</t>
    <phoneticPr fontId="14" type="Hiragana"/>
  </si>
  <si>
    <t>H 6.  2.28</t>
    <phoneticPr fontId="14" type="Hiragana"/>
  </si>
  <si>
    <t>S56.  3.30</t>
    <phoneticPr fontId="14" type="Hiragana"/>
  </si>
  <si>
    <t>H21.  7.10</t>
    <phoneticPr fontId="14" type="Hiragana"/>
  </si>
  <si>
    <t>H23.11.29</t>
    <phoneticPr fontId="14" type="Hiragana"/>
  </si>
  <si>
    <t>S44.  4.21</t>
    <phoneticPr fontId="14" type="Hiragana"/>
  </si>
  <si>
    <t>H17.  3.16</t>
    <phoneticPr fontId="14" type="Hiragana"/>
  </si>
  <si>
    <t>S44.  6.15</t>
    <phoneticPr fontId="14" type="Hiragana"/>
  </si>
  <si>
    <t>H21.11.  2</t>
    <phoneticPr fontId="14" type="Hiragana"/>
  </si>
  <si>
    <t>H26.  9.18</t>
    <phoneticPr fontId="14" type="Hiragana"/>
  </si>
  <si>
    <t>S45.  1.16</t>
    <phoneticPr fontId="14" type="Hiragana"/>
  </si>
  <si>
    <t>プラケット｢ピエタ｣</t>
    <phoneticPr fontId="14" type="Hiragana"/>
  </si>
  <si>
    <t>S45.  7.18</t>
    <phoneticPr fontId="14" type="Hiragana"/>
  </si>
  <si>
    <t>Ｈ22.  4.28</t>
    <phoneticPr fontId="14" type="Hiragana"/>
  </si>
  <si>
    <t>S46.  3.15</t>
    <phoneticPr fontId="14" type="Hiragana"/>
  </si>
  <si>
    <t>S48.  7.27</t>
    <phoneticPr fontId="14" type="Hiragana"/>
  </si>
  <si>
    <t>Ｈ27.  3.26</t>
    <phoneticPr fontId="14" type="Hiragana"/>
  </si>
  <si>
    <t>S46.  2. 5</t>
    <phoneticPr fontId="14" type="Hiragana"/>
  </si>
  <si>
    <t>S49.  6.18</t>
    <phoneticPr fontId="14" type="Hiragana"/>
  </si>
  <si>
    <t>S57.  1.25</t>
    <phoneticPr fontId="14" type="Hiragana"/>
  </si>
  <si>
    <t>H29.  7.31</t>
    <phoneticPr fontId="4"/>
  </si>
  <si>
    <t>S57.  7.22</t>
    <phoneticPr fontId="14" type="Hiragana"/>
  </si>
  <si>
    <t>S43.11.20</t>
    <phoneticPr fontId="14" type="Hiragana"/>
  </si>
  <si>
    <t>S50.  6.26</t>
    <phoneticPr fontId="14" type="Hiragana"/>
  </si>
  <si>
    <t>Ｈ30.  5.10</t>
    <phoneticPr fontId="4"/>
  </si>
  <si>
    <t>S63.  9.30</t>
    <phoneticPr fontId="14" type="Hiragana"/>
  </si>
  <si>
    <t>S49.  3. 8</t>
    <phoneticPr fontId="14" type="Hiragana"/>
  </si>
  <si>
    <t>絹本着色鯉魚跳龍門図　熊斐筆</t>
    <rPh sb="0" eb="10">
      <t>けんぽんちゃくしょくりぎょちょうりゅうもんず　ゆうひひつ</t>
    </rPh>
    <phoneticPr fontId="41" type="Hiragana"/>
  </si>
  <si>
    <t>H13.  2.26</t>
    <phoneticPr fontId="14" type="Hiragana"/>
  </si>
  <si>
    <t>S46.10.21</t>
    <phoneticPr fontId="14" type="Hiragana"/>
  </si>
  <si>
    <t>S47.  3.16</t>
    <phoneticPr fontId="14" type="Hiragana"/>
  </si>
  <si>
    <t>S54.  2.  3</t>
    <phoneticPr fontId="14" type="Hiragana"/>
  </si>
  <si>
    <t>H15.  3.25</t>
    <phoneticPr fontId="14" type="Hiragana"/>
  </si>
  <si>
    <t>S47.  6.10</t>
    <phoneticPr fontId="14" type="Hiragana"/>
  </si>
  <si>
    <t>H20.  7.28</t>
    <phoneticPr fontId="14" type="Hiragana"/>
  </si>
  <si>
    <t>T11.10.12</t>
    <phoneticPr fontId="14" type="Hiragana"/>
  </si>
  <si>
    <t>合計　32</t>
    <phoneticPr fontId="14" type="Hiragana"/>
  </si>
  <si>
    <t>H19.  3. 2</t>
    <phoneticPr fontId="14" type="Hiragana"/>
  </si>
  <si>
    <t>&lt;市指定史跡&gt;（41）</t>
    <phoneticPr fontId="4"/>
  </si>
  <si>
    <t>S44.  4.12</t>
    <phoneticPr fontId="14" type="Hiragana"/>
  </si>
  <si>
    <t>H23.  3. 4</t>
    <phoneticPr fontId="14" type="Hiragana"/>
  </si>
  <si>
    <t>S53.12.21</t>
    <phoneticPr fontId="14" type="Hiragana"/>
  </si>
  <si>
    <t>H24.  2.24</t>
    <phoneticPr fontId="14" type="Hiragana"/>
  </si>
  <si>
    <t>S45.10.  7</t>
    <phoneticPr fontId="14" type="Hiragana"/>
  </si>
  <si>
    <t>S61.  1.31</t>
    <phoneticPr fontId="14" type="Hiragana"/>
  </si>
  <si>
    <t>H27.  2.19</t>
    <phoneticPr fontId="14" type="Hiragana"/>
  </si>
  <si>
    <t>S46.  7.24</t>
    <phoneticPr fontId="14" type="Hiragana"/>
  </si>
  <si>
    <t>H18.  1.  4</t>
    <phoneticPr fontId="14" type="Hiragana"/>
  </si>
  <si>
    <t>S48.  7.27</t>
    <phoneticPr fontId="14" type="Hiragana"/>
  </si>
  <si>
    <t>Ｈ22.  5.17</t>
    <phoneticPr fontId="14" type="Hiragana"/>
  </si>
  <si>
    <t>H26.10.  6</t>
    <phoneticPr fontId="14" type="Hiragana"/>
  </si>
  <si>
    <t>S59.  9.18</t>
    <phoneticPr fontId="14" type="Hiragana"/>
  </si>
  <si>
    <t>S50.  3.10</t>
    <phoneticPr fontId="14" type="Hiragana"/>
  </si>
  <si>
    <t>S48.11.  5</t>
    <phoneticPr fontId="14" type="Hiragana"/>
  </si>
  <si>
    <t xml:space="preserve">市指定　計　130　 </t>
    <phoneticPr fontId="25"/>
  </si>
  <si>
    <t>&lt;県指定無形文化財&gt;（2）</t>
    <phoneticPr fontId="4"/>
  </si>
  <si>
    <t>後藤家墓地</t>
    <phoneticPr fontId="25"/>
  </si>
  <si>
    <t>S53.  8.22</t>
    <phoneticPr fontId="14" type="Hiragana"/>
  </si>
  <si>
    <t>S48.12.28</t>
    <phoneticPr fontId="14" type="Hiragana"/>
  </si>
  <si>
    <t>Ｈ28.10.  3</t>
    <phoneticPr fontId="4"/>
  </si>
  <si>
    <t>H22.  3. 5</t>
    <phoneticPr fontId="14" type="Hiragana"/>
  </si>
  <si>
    <t xml:space="preserve">国指定　計　47  </t>
    <phoneticPr fontId="14" type="Hiragana"/>
  </si>
  <si>
    <t>&lt;国指定重要文化財&gt;（32）</t>
    <rPh sb="1" eb="2">
      <t>くに</t>
    </rPh>
    <rPh sb="2" eb="4">
      <t>してい</t>
    </rPh>
    <rPh sb="4" eb="6">
      <t>じゅうよう</t>
    </rPh>
    <rPh sb="6" eb="9">
      <t>ぶんかざい</t>
    </rPh>
    <phoneticPr fontId="14" type="Hiragana"/>
  </si>
  <si>
    <r>
      <t>H17.  3.16</t>
    </r>
    <r>
      <rPr>
        <sz val="11"/>
        <rFont val="ＭＳ Ｐゴシック"/>
        <family val="3"/>
        <charset val="128"/>
      </rPr>
      <t/>
    </r>
    <phoneticPr fontId="4"/>
  </si>
  <si>
    <t>　(R2.3.10　長崎台場跡女神台場跡 追加指定）</t>
    <rPh sb="15" eb="17">
      <t>メガミ</t>
    </rPh>
    <phoneticPr fontId="25"/>
  </si>
  <si>
    <t>合計　253　　　</t>
    <phoneticPr fontId="25"/>
  </si>
  <si>
    <t xml:space="preserve">   化　財　一　覧</t>
    <phoneticPr fontId="4"/>
  </si>
  <si>
    <t>　　  　 平成２７年度</t>
    <rPh sb="6" eb="8">
      <t>ヘイセイ</t>
    </rPh>
    <rPh sb="11" eb="12">
      <t>ド</t>
    </rPh>
    <phoneticPr fontId="3"/>
  </si>
  <si>
    <t>　　  　 ２８年度</t>
    <rPh sb="9" eb="10">
      <t>ド</t>
    </rPh>
    <phoneticPr fontId="3"/>
  </si>
  <si>
    <t>　　  　 ２９年度</t>
    <rPh sb="9" eb="10">
      <t>ド</t>
    </rPh>
    <phoneticPr fontId="3"/>
  </si>
  <si>
    <t>　　  　 ３０年度</t>
    <rPh sb="9" eb="10">
      <t>ド</t>
    </rPh>
    <phoneticPr fontId="3"/>
  </si>
  <si>
    <t>　　 令和元年度</t>
    <rPh sb="3" eb="6">
      <t>レイワモト</t>
    </rPh>
    <rPh sb="7" eb="8">
      <t>ド</t>
    </rPh>
    <phoneticPr fontId="3"/>
  </si>
  <si>
    <t>平成３１年４月</t>
    <rPh sb="0" eb="2">
      <t>ヘイセイ</t>
    </rPh>
    <rPh sb="4" eb="5">
      <t>ネン</t>
    </rPh>
    <rPh sb="6" eb="7">
      <t>ガツ</t>
    </rPh>
    <phoneticPr fontId="3"/>
  </si>
  <si>
    <t>　　  　 　令和元年５月</t>
    <rPh sb="7" eb="11">
      <t>レイワモトネン</t>
    </rPh>
    <rPh sb="12" eb="13">
      <t>ガツ</t>
    </rPh>
    <phoneticPr fontId="3"/>
  </si>
  <si>
    <t>　　  　 　６月</t>
    <rPh sb="8" eb="9">
      <t>ガツ</t>
    </rPh>
    <phoneticPr fontId="3"/>
  </si>
  <si>
    <t>　　  　 　７月</t>
    <rPh sb="8" eb="9">
      <t>ガツ</t>
    </rPh>
    <phoneticPr fontId="3"/>
  </si>
  <si>
    <t>　　  　 　８月</t>
    <rPh sb="8" eb="9">
      <t>ガツ</t>
    </rPh>
    <phoneticPr fontId="3"/>
  </si>
  <si>
    <t>　　  　 　９月</t>
    <rPh sb="8" eb="9">
      <t>ガツ</t>
    </rPh>
    <phoneticPr fontId="3"/>
  </si>
  <si>
    <t>　　  　 １０月</t>
    <rPh sb="8" eb="9">
      <t>ガツ</t>
    </rPh>
    <phoneticPr fontId="3"/>
  </si>
  <si>
    <t>　　  　 １１月</t>
    <rPh sb="8" eb="9">
      <t>ガツ</t>
    </rPh>
    <phoneticPr fontId="3"/>
  </si>
  <si>
    <t>　　  　 　１２月</t>
    <rPh sb="9" eb="10">
      <t>ガツ</t>
    </rPh>
    <phoneticPr fontId="3"/>
  </si>
  <si>
    <t>　　２年１月</t>
    <rPh sb="3" eb="4">
      <t>ネン</t>
    </rPh>
    <rPh sb="5" eb="6">
      <t>ガツ</t>
    </rPh>
    <phoneticPr fontId="3"/>
  </si>
  <si>
    <t>　　  　 ２月</t>
    <rPh sb="7" eb="8">
      <t>ガツ</t>
    </rPh>
    <phoneticPr fontId="3"/>
  </si>
  <si>
    <t>　　  　 ３月</t>
    <rPh sb="7" eb="8">
      <t>ガツ</t>
    </rPh>
    <phoneticPr fontId="3"/>
  </si>
  <si>
    <t>平成２７年度　</t>
  </si>
  <si>
    <t>令和元年度　</t>
    <rPh sb="0" eb="3">
      <t>レイワモト</t>
    </rPh>
    <phoneticPr fontId="3"/>
  </si>
  <si>
    <t>平成３１年４月　</t>
    <rPh sb="0" eb="2">
      <t>ヘイセイ</t>
    </rPh>
    <rPh sb="4" eb="5">
      <t>ネン</t>
    </rPh>
    <rPh sb="6" eb="7">
      <t>ガツ</t>
    </rPh>
    <phoneticPr fontId="4"/>
  </si>
  <si>
    <t>令和元年５月　</t>
    <rPh sb="0" eb="4">
      <t>レイワモトネン</t>
    </rPh>
    <rPh sb="5" eb="6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</si>
  <si>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</si>
  <si>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</si>
  <si>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</si>
  <si>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</si>
  <si>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</si>
  <si>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</si>
  <si>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</si>
  <si>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２年１月　</t>
    <rPh sb="1" eb="2">
      <t>ネン</t>
    </rPh>
    <phoneticPr fontId="4"/>
  </si>
  <si>
    <t>２月　</t>
    <rPh sb="1" eb="2">
      <t>ガツ</t>
    </rPh>
    <phoneticPr fontId="2"/>
  </si>
  <si>
    <t>３月　</t>
    <rPh sb="1" eb="2">
      <t>ガツ</t>
    </rPh>
    <phoneticPr fontId="2"/>
  </si>
  <si>
    <t>　　　　平　　成　　２７　　年　　度　</t>
    <rPh sb="4" eb="5">
      <t>タイラ</t>
    </rPh>
    <rPh sb="7" eb="8">
      <t>シゲル</t>
    </rPh>
    <phoneticPr fontId="4"/>
  </si>
  <si>
    <t>　　　　　　２９　　年　　度　</t>
  </si>
  <si>
    <t>　　　　　　令  　和 　　元　　年　　度　</t>
    <rPh sb="6" eb="7">
      <t>レイ</t>
    </rPh>
    <rPh sb="10" eb="11">
      <t>ワ</t>
    </rPh>
    <rPh sb="14" eb="15">
      <t>モト</t>
    </rPh>
    <phoneticPr fontId="3"/>
  </si>
  <si>
    <t>奇蹟の芸術都市バルセロナ展　ガウディ、ピカソ、ミロ、ダリ――美の巨星たちを育んだカタルーニャの煌めき</t>
  </si>
  <si>
    <t>名探偵コナン 科学捜査展　～真実への推理（アブダクション）～</t>
  </si>
  <si>
    <t>クリスチャン・ボルタンスキー ― Lifetime</t>
  </si>
  <si>
    <t>荒木飛呂彦原画展　JOJO　冒険の波紋</t>
  </si>
  <si>
    <t>写真展　オードリー・ヘプバーン</t>
  </si>
  <si>
    <t>木梨憲武展　Timing‐瞬間の光り‐</t>
  </si>
  <si>
    <t>平成　　２７年度　</t>
    <rPh sb="0" eb="2">
      <t>ヘイセイ</t>
    </rPh>
    <rPh sb="7" eb="8">
      <t>ド</t>
    </rPh>
    <phoneticPr fontId="4"/>
  </si>
  <si>
    <t>令和　　元年度　</t>
    <rPh sb="0" eb="2">
      <t>レイワ</t>
    </rPh>
    <rPh sb="4" eb="5">
      <t>モト</t>
    </rPh>
    <rPh sb="6" eb="7">
      <t>ド</t>
    </rPh>
    <phoneticPr fontId="4"/>
  </si>
  <si>
    <t>平成３１年　　４月　</t>
    <rPh sb="0" eb="2">
      <t>ヘイセイ</t>
    </rPh>
    <rPh sb="4" eb="5">
      <t>ネン</t>
    </rPh>
    <rPh sb="8" eb="9">
      <t>ガツ</t>
    </rPh>
    <phoneticPr fontId="4"/>
  </si>
  <si>
    <t>令和元年　　５月　</t>
    <rPh sb="0" eb="4">
      <t>レイワガンネン</t>
    </rPh>
    <rPh sb="7" eb="8">
      <t>ガツ</t>
    </rPh>
    <phoneticPr fontId="4"/>
  </si>
  <si>
    <t>２年　１月　</t>
    <rPh sb="1" eb="2">
      <t>ネン</t>
    </rPh>
    <rPh sb="4" eb="5">
      <t>ガツ</t>
    </rPh>
    <phoneticPr fontId="4"/>
  </si>
  <si>
    <t>　　　平成　２８年　</t>
    <rPh sb="3" eb="5">
      <t>ヘイセイ</t>
    </rPh>
    <rPh sb="8" eb="9">
      <t>ネン</t>
    </rPh>
    <phoneticPr fontId="4"/>
  </si>
  <si>
    <t>　　　２年　</t>
    <rPh sb="4" eb="5">
      <t>トシ</t>
    </rPh>
    <phoneticPr fontId="4"/>
  </si>
  <si>
    <t>　　　平成　２８年　</t>
    <rPh sb="3" eb="5">
      <t>ヘイセイ</t>
    </rPh>
    <phoneticPr fontId="4"/>
  </si>
  <si>
    <t>　　　平成　２８年</t>
    <rPh sb="3" eb="5">
      <t>ヘイセイ</t>
    </rPh>
    <phoneticPr fontId="4"/>
  </si>
  <si>
    <t>　　　平成２８年</t>
    <rPh sb="3" eb="5">
      <t>ヘイセイ</t>
    </rPh>
    <phoneticPr fontId="4"/>
  </si>
  <si>
    <t>　　　　　３０年</t>
  </si>
  <si>
    <t>２年</t>
    <rPh sb="1" eb="2">
      <t>トシ</t>
    </rPh>
    <phoneticPr fontId="4"/>
  </si>
  <si>
    <t>（-）</t>
    <phoneticPr fontId="4"/>
  </si>
  <si>
    <t>（1）</t>
    <phoneticPr fontId="4"/>
  </si>
  <si>
    <t>　　　平成２８年　</t>
    <rPh sb="3" eb="5">
      <t>ヘイセイ</t>
    </rPh>
    <phoneticPr fontId="4"/>
  </si>
  <si>
    <t>　　　　　２年　</t>
    <rPh sb="6" eb="7">
      <t>トシ</t>
    </rPh>
    <phoneticPr fontId="4"/>
  </si>
  <si>
    <t>平成 ２８年</t>
    <rPh sb="0" eb="2">
      <t>ヘイセイ</t>
    </rPh>
    <phoneticPr fontId="4"/>
  </si>
  <si>
    <t>平成２８年</t>
    <rPh sb="0" eb="2">
      <t>ヘイセイ</t>
    </rPh>
    <phoneticPr fontId="4"/>
  </si>
  <si>
    <t>　　　   　    平成   　２８　　年　　</t>
    <rPh sb="11" eb="13">
      <t>ヘイセイ</t>
    </rPh>
    <phoneticPr fontId="4"/>
  </si>
  <si>
    <t>　　　   　　 　２　　年　　</t>
  </si>
  <si>
    <t>　　　   　　 　２　　年　　</t>
    <phoneticPr fontId="4"/>
  </si>
  <si>
    <t>3（64）</t>
    <phoneticPr fontId="4"/>
  </si>
  <si>
    <t>平成３０年</t>
  </si>
  <si>
    <t>令和元年</t>
    <phoneticPr fontId="4"/>
  </si>
  <si>
    <t>令　　　　　和　　　　　２　　　　　年</t>
    <rPh sb="0" eb="1">
      <t>レイ</t>
    </rPh>
    <rPh sb="6" eb="7">
      <t>ワ</t>
    </rPh>
    <rPh sb="18" eb="19">
      <t>ネン</t>
    </rPh>
    <phoneticPr fontId="4"/>
  </si>
  <si>
    <t>令和元年</t>
    <phoneticPr fontId="4"/>
  </si>
  <si>
    <t>…</t>
  </si>
  <si>
    <t>令和元年</t>
    <phoneticPr fontId="4"/>
  </si>
  <si>
    <t xml:space="preserve">                                                                                        １３３　　長　崎　市　文　</t>
    <rPh sb="93" eb="94">
      <t>ちょう</t>
    </rPh>
    <rPh sb="95" eb="96">
      <t>ざき</t>
    </rPh>
    <rPh sb="97" eb="98">
      <t>し</t>
    </rPh>
    <rPh sb="99" eb="100">
      <t>ぶん</t>
    </rPh>
    <phoneticPr fontId="1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</si>
</sst>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_);[Red]\(#,##0\)"/>
    <numFmt numFmtId="177" formatCode="#,##0_ "/>
    <numFmt numFmtId="178" formatCode="0.E+00"/>
    <numFmt numFmtId="179" formatCode="#,##0;&quot;△ &quot;#,##0"/>
    <numFmt numFmtId="180" formatCode="#,##0.0;&quot;△ &quot;#,##0.0"/>
    <numFmt numFmtId="181" formatCode="#,##0.0_ ;[Red]\-#,##0.0\ "/>
    <numFmt numFmtId="182" formatCode="0.0_);[Red]\(0.0\)"/>
    <numFmt numFmtId="183" formatCode="0.0000000000_ "/>
    <numFmt numFmtId="184" formatCode="0.0"/>
    <numFmt numFmtId="185" formatCode="0.0_ "/>
  </numFmts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Fm富士通ゴシック体"/>
      <family val="3"/>
      <charset val="128"/>
    </font>
    <font>
      <sz val="6"/>
      <name val="Fm富士通ゴシック体"/>
      <family val="3"/>
      <charset val="128"/>
    </font>
    <font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.5"/>
      <name val="ＭＳ Ｐ明朝"/>
      <family val="1"/>
      <charset val="128"/>
    </font>
    <font>
      <sz val="7.5"/>
      <color indexed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4"/>
      <name val="ＭＳ Ｐ明朝"/>
      <family val="1"/>
      <charset val="128"/>
    </font>
    <font>
      <sz val="9"/>
      <name val="ＭＳ Ｐ明朝"/>
      <family val="1"/>
      <charset val="128"/>
    </font>
    <font>
      <sz val="4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3.8"/>
      <name val="ＭＳ Ｐ明朝"/>
      <family val="1"/>
      <charset val="128"/>
    </font>
    <font>
      <sz val="3.7"/>
      <name val="ＭＳ Ｐ明朝"/>
      <family val="1"/>
      <charset val="128"/>
    </font>
    <font>
      <sz val="7.5"/>
      <color theme="0"/>
      <name val="ＭＳ Ｐ明朝"/>
      <family val="1"/>
      <charset val="128"/>
    </font>
    <font>
      <sz val="4.5"/>
      <name val="ＭＳ Ｐ明朝"/>
      <family val="2"/>
      <charset val="128"/>
    </font>
    <font>
      <b/>
      <sz val="14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b/>
      <sz val="7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3"/>
      </bottom>
      <diagonal/>
    </border>
  </borders>
  <cellStyleXfs count="9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5" fillId="0" borderId="0"/>
    <xf numFmtId="0" fontId="2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</cellStyleXfs>
  <cellXfs count="932">
    <xf numFmtId="0" fontId="0" fillId="0" borderId="0" xfId="0"/>
    <xf numFmtId="0" fontId="7" fillId="0" borderId="1" xfId="0" applyFont="1" applyBorder="1" applyAlignment="1">
      <alignment horizontal="distributed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177" fontId="8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49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distributed" vertical="center"/>
    </xf>
    <xf numFmtId="179" fontId="7" fillId="0" borderId="4" xfId="0" applyNumberFormat="1" applyFont="1" applyBorder="1" applyAlignment="1" applyProtection="1">
      <alignment horizontal="right" vertical="center"/>
      <protection locked="0"/>
    </xf>
    <xf numFmtId="179" fontId="7" fillId="0" borderId="21" xfId="0" applyNumberFormat="1" applyFont="1" applyBorder="1" applyAlignment="1">
      <alignment horizontal="right" vertical="center"/>
    </xf>
    <xf numFmtId="179" fontId="7" fillId="0" borderId="4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79" fontId="7" fillId="0" borderId="3" xfId="0" applyNumberFormat="1" applyFont="1" applyBorder="1" applyAlignment="1" applyProtection="1">
      <alignment horizontal="right" vertical="center"/>
    </xf>
    <xf numFmtId="179" fontId="7" fillId="0" borderId="0" xfId="0" applyNumberFormat="1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vertical="center"/>
      <protection locked="0"/>
    </xf>
    <xf numFmtId="179" fontId="7" fillId="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</xf>
    <xf numFmtId="177" fontId="7" fillId="0" borderId="0" xfId="0" applyNumberFormat="1" applyFont="1" applyAlignment="1">
      <alignment vertical="center"/>
    </xf>
    <xf numFmtId="49" fontId="7" fillId="0" borderId="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Alignment="1"/>
    <xf numFmtId="0" fontId="7" fillId="0" borderId="5" xfId="3" applyFont="1" applyFill="1" applyBorder="1" applyAlignment="1">
      <alignment horizontal="center" vertical="center"/>
    </xf>
    <xf numFmtId="0" fontId="17" fillId="0" borderId="0" xfId="3" applyFont="1" applyFill="1" applyAlignment="1">
      <alignment vertical="center"/>
    </xf>
    <xf numFmtId="0" fontId="7" fillId="0" borderId="24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right"/>
    </xf>
    <xf numFmtId="0" fontId="17" fillId="0" borderId="5" xfId="3" applyFont="1" applyFill="1" applyBorder="1" applyAlignment="1">
      <alignment vertical="center"/>
    </xf>
    <xf numFmtId="0" fontId="17" fillId="0" borderId="15" xfId="3" applyFont="1" applyFill="1" applyBorder="1" applyAlignment="1">
      <alignment vertical="center"/>
    </xf>
    <xf numFmtId="0" fontId="7" fillId="0" borderId="17" xfId="3" applyFont="1" applyFill="1" applyBorder="1" applyAlignment="1">
      <alignment horizontal="center" vertical="center" wrapText="1"/>
    </xf>
    <xf numFmtId="0" fontId="7" fillId="0" borderId="17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179" fontId="8" fillId="0" borderId="0" xfId="0" applyNumberFormat="1" applyFont="1" applyAlignment="1">
      <alignment vertical="center"/>
    </xf>
    <xf numFmtId="41" fontId="7" fillId="0" borderId="0" xfId="0" applyNumberFormat="1" applyFont="1" applyAlignment="1" applyProtection="1">
      <alignment horizontal="right" vertical="center"/>
      <protection locked="0"/>
    </xf>
    <xf numFmtId="179" fontId="7" fillId="0" borderId="2" xfId="0" applyNumberFormat="1" applyFont="1" applyFill="1" applyBorder="1" applyAlignment="1" applyProtection="1">
      <alignment horizontal="right" vertical="center"/>
      <protection locked="0"/>
    </xf>
    <xf numFmtId="49" fontId="7" fillId="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15" xfId="3" applyFont="1" applyFill="1" applyBorder="1" applyAlignment="1">
      <alignment horizontal="center" vertical="center"/>
    </xf>
    <xf numFmtId="41" fontId="8" fillId="0" borderId="0" xfId="0" applyNumberFormat="1" applyFont="1" applyAlignment="1">
      <alignment vertical="center"/>
    </xf>
    <xf numFmtId="41" fontId="7" fillId="0" borderId="1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9" xfId="0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distributed" vertical="center" justifyLastLine="1"/>
    </xf>
    <xf numFmtId="41" fontId="7" fillId="0" borderId="0" xfId="0" applyNumberFormat="1" applyFont="1" applyBorder="1" applyAlignment="1">
      <alignment horizontal="right" vertical="center"/>
    </xf>
    <xf numFmtId="41" fontId="7" fillId="0" borderId="0" xfId="0" applyNumberFormat="1" applyFont="1" applyFill="1" applyAlignment="1" applyProtection="1">
      <alignment horizontal="right" vertical="center"/>
      <protection locked="0"/>
    </xf>
    <xf numFmtId="41" fontId="7" fillId="0" borderId="0" xfId="0" applyNumberFormat="1" applyFont="1" applyFill="1" applyBorder="1" applyAlignment="1" applyProtection="1">
      <alignment horizontal="right" vertical="center"/>
      <protection locked="0"/>
    </xf>
    <xf numFmtId="41" fontId="7" fillId="0" borderId="1" xfId="0" applyNumberFormat="1" applyFont="1" applyFill="1" applyBorder="1" applyAlignment="1" applyProtection="1">
      <alignment horizontal="right" vertical="center"/>
      <protection locked="0"/>
    </xf>
    <xf numFmtId="41" fontId="7" fillId="0" borderId="0" xfId="0" applyNumberFormat="1" applyFont="1" applyFill="1" applyBorder="1" applyAlignment="1" applyProtection="1">
      <alignment horizontal="right" vertical="center"/>
    </xf>
    <xf numFmtId="41" fontId="7" fillId="0" borderId="4" xfId="0" applyNumberFormat="1" applyFont="1" applyFill="1" applyBorder="1" applyAlignment="1" applyProtection="1">
      <alignment horizontal="right" vertical="center"/>
    </xf>
    <xf numFmtId="41" fontId="7" fillId="0" borderId="4" xfId="0" applyNumberFormat="1" applyFont="1" applyBorder="1" applyAlignment="1" applyProtection="1">
      <alignment horizontal="right" vertical="center"/>
      <protection locked="0"/>
    </xf>
    <xf numFmtId="41" fontId="7" fillId="0" borderId="4" xfId="0" applyNumberFormat="1" applyFont="1" applyFill="1" applyBorder="1" applyAlignment="1" applyProtection="1">
      <alignment horizontal="right" vertical="center"/>
      <protection locked="0"/>
    </xf>
    <xf numFmtId="182" fontId="7" fillId="0" borderId="0" xfId="1" applyNumberFormat="1" applyFont="1" applyFill="1" applyBorder="1" applyAlignment="1" applyProtection="1">
      <alignment horizontal="right" vertical="center"/>
      <protection locked="0"/>
    </xf>
    <xf numFmtId="41" fontId="7" fillId="0" borderId="3" xfId="0" applyNumberFormat="1" applyFont="1" applyBorder="1" applyAlignment="1">
      <alignment horizontal="right" vertical="center"/>
    </xf>
    <xf numFmtId="41" fontId="7" fillId="0" borderId="3" xfId="0" applyNumberFormat="1" applyFont="1" applyBorder="1" applyAlignment="1" applyProtection="1">
      <alignment horizontal="right" vertical="center"/>
      <protection locked="0"/>
    </xf>
    <xf numFmtId="41" fontId="7" fillId="0" borderId="2" xfId="0" applyNumberFormat="1" applyFont="1" applyFill="1" applyBorder="1" applyAlignment="1" applyProtection="1">
      <alignment horizontal="right" vertical="center"/>
      <protection locked="0"/>
    </xf>
    <xf numFmtId="41" fontId="7" fillId="0" borderId="21" xfId="0" applyNumberFormat="1" applyFont="1" applyBorder="1" applyAlignment="1" applyProtection="1">
      <alignment horizontal="right" vertical="center"/>
      <protection locked="0"/>
    </xf>
    <xf numFmtId="41" fontId="7" fillId="0" borderId="0" xfId="1" applyNumberFormat="1" applyFont="1" applyAlignment="1">
      <alignment vertical="center"/>
    </xf>
    <xf numFmtId="41" fontId="7" fillId="0" borderId="0" xfId="1" applyNumberFormat="1" applyFont="1" applyAlignment="1" applyProtection="1">
      <alignment horizontal="right" vertical="center"/>
      <protection locked="0"/>
    </xf>
    <xf numFmtId="41" fontId="7" fillId="0" borderId="0" xfId="1" applyNumberFormat="1" applyFont="1" applyAlignment="1">
      <alignment horizontal="right" vertical="center"/>
    </xf>
    <xf numFmtId="41" fontId="7" fillId="0" borderId="0" xfId="1" applyNumberFormat="1" applyFont="1" applyFill="1" applyBorder="1" applyAlignment="1" applyProtection="1">
      <alignment horizontal="right" vertical="center"/>
      <protection locked="0"/>
    </xf>
    <xf numFmtId="41" fontId="7" fillId="0" borderId="3" xfId="0" applyNumberFormat="1" applyFont="1" applyFill="1" applyBorder="1" applyAlignment="1" applyProtection="1">
      <alignment horizontal="right" vertical="center"/>
    </xf>
    <xf numFmtId="41" fontId="7" fillId="0" borderId="3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21" xfId="0" applyNumberFormat="1" applyFont="1" applyFill="1" applyBorder="1" applyAlignment="1">
      <alignment horizontal="right" vertical="center"/>
    </xf>
    <xf numFmtId="41" fontId="7" fillId="0" borderId="4" xfId="0" applyNumberFormat="1" applyFont="1" applyFill="1" applyBorder="1" applyAlignment="1">
      <alignment horizontal="right" vertical="center"/>
    </xf>
    <xf numFmtId="41" fontId="7" fillId="0" borderId="19" xfId="0" applyNumberFormat="1" applyFont="1" applyFill="1" applyBorder="1" applyAlignment="1">
      <alignment horizontal="right" vertical="center"/>
    </xf>
    <xf numFmtId="41" fontId="7" fillId="0" borderId="20" xfId="0" applyNumberFormat="1" applyFont="1" applyFill="1" applyBorder="1" applyAlignment="1">
      <alignment horizontal="right" vertical="center"/>
    </xf>
    <xf numFmtId="41" fontId="7" fillId="0" borderId="20" xfId="0" applyNumberFormat="1" applyFont="1" applyFill="1" applyBorder="1" applyAlignment="1" applyProtection="1">
      <alignment horizontal="right" vertical="center"/>
      <protection locked="0"/>
    </xf>
    <xf numFmtId="41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distributed" vertical="center"/>
    </xf>
    <xf numFmtId="0" fontId="14" fillId="0" borderId="1" xfId="0" applyNumberFormat="1" applyFont="1" applyBorder="1" applyAlignment="1">
      <alignment horizontal="distributed" vertical="center" wrapText="1"/>
    </xf>
    <xf numFmtId="0" fontId="19" fillId="0" borderId="1" xfId="0" applyNumberFormat="1" applyFont="1" applyBorder="1" applyAlignment="1">
      <alignment horizontal="distributed" vertical="center"/>
    </xf>
    <xf numFmtId="38" fontId="7" fillId="0" borderId="0" xfId="2" applyFont="1" applyAlignment="1">
      <alignment horizontal="right" vertical="center"/>
    </xf>
    <xf numFmtId="38" fontId="7" fillId="0" borderId="0" xfId="2" applyFont="1" applyAlignment="1">
      <alignment vertical="center"/>
    </xf>
    <xf numFmtId="38" fontId="7" fillId="0" borderId="5" xfId="1" applyFont="1" applyBorder="1" applyAlignment="1" applyProtection="1">
      <alignment vertical="center"/>
    </xf>
    <xf numFmtId="179" fontId="7" fillId="0" borderId="3" xfId="0" applyNumberFormat="1" applyFont="1" applyFill="1" applyBorder="1" applyAlignment="1" applyProtection="1">
      <alignment horizontal="right" vertical="center"/>
    </xf>
    <xf numFmtId="0" fontId="7" fillId="0" borderId="17" xfId="0" applyFont="1" applyBorder="1" applyAlignment="1">
      <alignment horizontal="center" vertical="center" justifyLastLine="1"/>
    </xf>
    <xf numFmtId="41" fontId="7" fillId="0" borderId="0" xfId="0" applyNumberFormat="1" applyFont="1" applyAlignment="1">
      <alignment horizontal="center" vertical="center"/>
    </xf>
    <xf numFmtId="41" fontId="7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Alignment="1" applyProtection="1">
      <alignment horizontal="center" vertical="center"/>
      <protection locked="0"/>
    </xf>
    <xf numFmtId="41" fontId="7" fillId="0" borderId="0" xfId="0" applyNumberFormat="1" applyFont="1" applyFill="1" applyAlignment="1" applyProtection="1">
      <alignment horizontal="center" vertical="center"/>
      <protection locked="0"/>
    </xf>
    <xf numFmtId="41" fontId="7" fillId="0" borderId="0" xfId="0" applyNumberFormat="1" applyFont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179" fontId="7" fillId="0" borderId="4" xfId="0" applyNumberFormat="1" applyFont="1" applyBorder="1" applyAlignment="1" applyProtection="1">
      <alignment horizontal="center" vertical="center"/>
      <protection locked="0"/>
    </xf>
    <xf numFmtId="17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17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179" fontId="7" fillId="0" borderId="0" xfId="1" applyNumberFormat="1" applyFont="1" applyAlignment="1">
      <alignment vertical="center"/>
    </xf>
    <xf numFmtId="38" fontId="7" fillId="0" borderId="16" xfId="1" applyFont="1" applyBorder="1" applyAlignment="1">
      <alignment horizontal="center" vertical="center"/>
    </xf>
    <xf numFmtId="41" fontId="7" fillId="0" borderId="0" xfId="0" applyNumberFormat="1" applyFont="1" applyFill="1" applyAlignment="1">
      <alignment horizontal="right" vertical="center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38" fontId="18" fillId="0" borderId="3" xfId="1" applyFont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distributed" vertical="center"/>
    </xf>
    <xf numFmtId="0" fontId="7" fillId="0" borderId="0" xfId="0" applyNumberFormat="1" applyFont="1" applyBorder="1" applyAlignment="1">
      <alignment horizontal="distributed" vertical="center" wrapText="1"/>
    </xf>
    <xf numFmtId="38" fontId="7" fillId="0" borderId="0" xfId="1" applyFont="1" applyFill="1" applyBorder="1" applyAlignment="1">
      <alignment horizontal="right" vertical="center"/>
    </xf>
    <xf numFmtId="179" fontId="18" fillId="0" borderId="0" xfId="2" applyNumberFormat="1" applyFont="1" applyAlignment="1">
      <alignment vertical="center"/>
    </xf>
    <xf numFmtId="179" fontId="18" fillId="0" borderId="3" xfId="1" applyNumberFormat="1" applyFont="1" applyBorder="1" applyAlignment="1">
      <alignment horizontal="right" vertical="center"/>
    </xf>
    <xf numFmtId="179" fontId="18" fillId="0" borderId="21" xfId="1" applyNumberFormat="1" applyFont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Border="1" applyAlignment="1">
      <alignment horizontal="right" vertical="center"/>
    </xf>
    <xf numFmtId="179" fontId="18" fillId="0" borderId="4" xfId="1" applyNumberFormat="1" applyFont="1" applyFill="1" applyBorder="1" applyAlignment="1">
      <alignment horizontal="right" vertical="center"/>
    </xf>
    <xf numFmtId="179" fontId="18" fillId="0" borderId="4" xfId="1" applyNumberFormat="1" applyFont="1" applyBorder="1" applyAlignment="1">
      <alignment horizontal="right" vertical="center"/>
    </xf>
    <xf numFmtId="0" fontId="7" fillId="0" borderId="28" xfId="3" applyFont="1" applyFill="1" applyBorder="1" applyAlignment="1">
      <alignment horizontal="center" vertical="center"/>
    </xf>
    <xf numFmtId="41" fontId="7" fillId="0" borderId="21" xfId="0" applyNumberFormat="1" applyFont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7" fillId="0" borderId="2" xfId="3" applyFont="1" applyFill="1" applyBorder="1" applyAlignment="1">
      <alignment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4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0" fillId="0" borderId="0" xfId="0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1" fontId="7" fillId="0" borderId="0" xfId="0" applyNumberFormat="1" applyFont="1" applyAlignment="1">
      <alignment vertical="center"/>
    </xf>
    <xf numFmtId="41" fontId="7" fillId="0" borderId="4" xfId="0" applyNumberFormat="1" applyFont="1" applyBorder="1" applyAlignment="1">
      <alignment horizontal="right" vertical="center"/>
    </xf>
    <xf numFmtId="41" fontId="7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41" fontId="7" fillId="0" borderId="2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179" fontId="7" fillId="0" borderId="0" xfId="0" applyNumberFormat="1" applyFont="1" applyAlignment="1">
      <alignment vertical="center"/>
    </xf>
    <xf numFmtId="179" fontId="0" fillId="0" borderId="0" xfId="0" applyNumberFormat="1"/>
    <xf numFmtId="38" fontId="17" fillId="0" borderId="0" xfId="3" applyNumberFormat="1" applyFont="1" applyFill="1" applyBorder="1" applyAlignment="1">
      <alignment vertical="center"/>
    </xf>
    <xf numFmtId="38" fontId="17" fillId="0" borderId="0" xfId="3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 justifyLastLine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38" fontId="7" fillId="0" borderId="0" xfId="2" applyFont="1" applyFill="1" applyAlignment="1">
      <alignment horizontal="right" vertical="center"/>
    </xf>
    <xf numFmtId="177" fontId="7" fillId="0" borderId="0" xfId="0" applyNumberFormat="1" applyFont="1" applyFill="1" applyAlignment="1">
      <alignment vertical="center"/>
    </xf>
    <xf numFmtId="179" fontId="18" fillId="0" borderId="0" xfId="2" applyNumberFormat="1" applyFont="1" applyFill="1" applyAlignment="1">
      <alignment vertical="center"/>
    </xf>
    <xf numFmtId="179" fontId="7" fillId="0" borderId="0" xfId="1" applyNumberFormat="1" applyFont="1" applyFill="1" applyBorder="1" applyAlignment="1">
      <alignment horizontal="right" vertical="center"/>
    </xf>
    <xf numFmtId="179" fontId="7" fillId="0" borderId="4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1" fontId="7" fillId="0" borderId="4" xfId="0" applyNumberFormat="1" applyFont="1" applyBorder="1" applyAlignment="1">
      <alignment horizontal="right" vertical="center"/>
    </xf>
    <xf numFmtId="41" fontId="7" fillId="0" borderId="2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0" fontId="7" fillId="0" borderId="23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16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41" fontId="7" fillId="0" borderId="0" xfId="1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 applyProtection="1">
      <alignment horizontal="right" vertical="center"/>
      <protection locked="0"/>
    </xf>
    <xf numFmtId="38" fontId="7" fillId="0" borderId="3" xfId="1" applyFont="1" applyFill="1" applyBorder="1" applyAlignment="1" applyProtection="1">
      <alignment horizontal="right" vertical="center"/>
      <protection locked="0"/>
    </xf>
    <xf numFmtId="181" fontId="7" fillId="0" borderId="0" xfId="1" applyNumberFormat="1" applyFont="1" applyFill="1" applyBorder="1" applyAlignment="1">
      <alignment horizontal="right" vertical="center"/>
    </xf>
    <xf numFmtId="38" fontId="7" fillId="0" borderId="21" xfId="1" applyFont="1" applyFill="1" applyBorder="1" applyAlignment="1" applyProtection="1">
      <alignment horizontal="right" vertical="center"/>
      <protection locked="0"/>
    </xf>
    <xf numFmtId="38" fontId="7" fillId="0" borderId="4" xfId="1" applyFont="1" applyFill="1" applyBorder="1" applyAlignment="1" applyProtection="1">
      <alignment horizontal="right" vertical="center"/>
      <protection locked="0"/>
    </xf>
    <xf numFmtId="181" fontId="7" fillId="0" borderId="4" xfId="1" applyNumberFormat="1" applyFont="1" applyFill="1" applyBorder="1" applyAlignment="1">
      <alignment horizontal="right" vertical="center"/>
    </xf>
    <xf numFmtId="38" fontId="7" fillId="0" borderId="19" xfId="1" applyFont="1" applyFill="1" applyBorder="1" applyAlignment="1" applyProtection="1">
      <alignment horizontal="right" vertical="center"/>
      <protection locked="0"/>
    </xf>
    <xf numFmtId="38" fontId="7" fillId="0" borderId="20" xfId="1" applyFont="1" applyFill="1" applyBorder="1" applyAlignment="1" applyProtection="1">
      <alignment horizontal="right" vertical="center"/>
      <protection locked="0"/>
    </xf>
    <xf numFmtId="181" fontId="7" fillId="0" borderId="20" xfId="1" applyNumberFormat="1" applyFont="1" applyFill="1" applyBorder="1" applyAlignment="1" applyProtection="1">
      <alignment horizontal="right" vertical="center"/>
      <protection locked="0"/>
    </xf>
    <xf numFmtId="181" fontId="7" fillId="0" borderId="0" xfId="1" applyNumberFormat="1" applyFont="1" applyFill="1" applyBorder="1" applyAlignment="1" applyProtection="1">
      <alignment horizontal="right" vertical="center"/>
      <protection locked="0"/>
    </xf>
    <xf numFmtId="182" fontId="7" fillId="0" borderId="4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41" fontId="7" fillId="0" borderId="0" xfId="0" applyNumberFormat="1" applyFont="1" applyFill="1" applyBorder="1" applyAlignment="1">
      <alignment horizontal="right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6" xfId="0" applyFont="1" applyBorder="1" applyAlignment="1">
      <alignment vertical="center" textRotation="255" justifyLastLine="1"/>
    </xf>
    <xf numFmtId="0" fontId="8" fillId="0" borderId="0" xfId="0" applyNumberFormat="1" applyFont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 textRotation="255"/>
    </xf>
    <xf numFmtId="0" fontId="8" fillId="0" borderId="0" xfId="0" applyNumberFormat="1" applyFont="1" applyBorder="1" applyAlignment="1">
      <alignment horizontal="center" vertical="center" textRotation="255"/>
    </xf>
    <xf numFmtId="0" fontId="8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27" fillId="0" borderId="0" xfId="0" applyNumberFormat="1" applyFont="1" applyAlignment="1">
      <alignment vertical="center"/>
    </xf>
    <xf numFmtId="0" fontId="14" fillId="0" borderId="0" xfId="0" applyNumberFormat="1" applyFont="1" applyAlignment="1">
      <alignment vertical="center"/>
    </xf>
    <xf numFmtId="0" fontId="27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Alignment="1">
      <alignment vertical="center"/>
    </xf>
    <xf numFmtId="41" fontId="7" fillId="0" borderId="3" xfId="0" applyNumberFormat="1" applyFont="1" applyBorder="1" applyAlignment="1" applyProtection="1">
      <alignment horizontal="center" vertical="center"/>
      <protection locked="0"/>
    </xf>
    <xf numFmtId="41" fontId="7" fillId="0" borderId="21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 justifyLastLine="1"/>
    </xf>
    <xf numFmtId="0" fontId="7" fillId="0" borderId="14" xfId="0" applyFont="1" applyBorder="1" applyAlignment="1">
      <alignment horizontal="center" vertical="center" justifyLastLine="1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top"/>
    </xf>
    <xf numFmtId="0" fontId="7" fillId="0" borderId="6" xfId="0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41" fontId="7" fillId="0" borderId="21" xfId="0" applyNumberFormat="1" applyFont="1" applyFill="1" applyBorder="1" applyAlignment="1" applyProtection="1">
      <alignment horizontal="right" vertical="center"/>
      <protection locked="0"/>
    </xf>
    <xf numFmtId="177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vertical="center"/>
    </xf>
    <xf numFmtId="38" fontId="7" fillId="0" borderId="4" xfId="1" applyFont="1" applyFill="1" applyBorder="1" applyAlignment="1">
      <alignment vertical="center"/>
    </xf>
    <xf numFmtId="0" fontId="7" fillId="0" borderId="4" xfId="3" applyFont="1" applyFill="1" applyBorder="1" applyAlignment="1">
      <alignment vertical="center"/>
    </xf>
    <xf numFmtId="184" fontId="7" fillId="0" borderId="0" xfId="3" applyNumberFormat="1" applyFont="1" applyFill="1" applyAlignment="1">
      <alignment vertical="center"/>
    </xf>
    <xf numFmtId="49" fontId="7" fillId="0" borderId="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right" vertical="center"/>
    </xf>
    <xf numFmtId="37" fontId="7" fillId="0" borderId="3" xfId="0" applyNumberFormat="1" applyFont="1" applyFill="1" applyBorder="1" applyAlignment="1" applyProtection="1">
      <alignment horizontal="right" vertical="center"/>
    </xf>
    <xf numFmtId="37" fontId="7" fillId="0" borderId="0" xfId="0" applyNumberFormat="1" applyFont="1" applyBorder="1" applyAlignment="1" applyProtection="1">
      <alignment horizontal="right" vertical="center"/>
    </xf>
    <xf numFmtId="37" fontId="7" fillId="0" borderId="3" xfId="0" applyNumberFormat="1" applyFont="1" applyBorder="1" applyAlignment="1" applyProtection="1">
      <alignment horizontal="right" vertical="center"/>
    </xf>
    <xf numFmtId="37" fontId="7" fillId="0" borderId="0" xfId="0" applyNumberFormat="1" applyFont="1" applyBorder="1" applyAlignment="1" applyProtection="1">
      <alignment horizontal="right" vertical="center"/>
      <protection locked="0"/>
    </xf>
    <xf numFmtId="37" fontId="7" fillId="0" borderId="0" xfId="1" applyNumberFormat="1" applyFont="1" applyFill="1" applyBorder="1" applyAlignment="1" applyProtection="1">
      <alignment horizontal="right" vertical="center"/>
    </xf>
    <xf numFmtId="37" fontId="7" fillId="0" borderId="0" xfId="0" applyNumberFormat="1" applyFont="1" applyFill="1" applyBorder="1" applyAlignment="1" applyProtection="1">
      <alignment horizontal="right" vertical="center"/>
      <protection locked="0"/>
    </xf>
    <xf numFmtId="37" fontId="7" fillId="0" borderId="0" xfId="0" applyNumberFormat="1" applyFont="1" applyFill="1" applyBorder="1" applyAlignment="1" applyProtection="1">
      <alignment horizontal="right" vertical="center"/>
    </xf>
    <xf numFmtId="37" fontId="7" fillId="2" borderId="0" xfId="0" applyNumberFormat="1" applyFont="1" applyFill="1" applyBorder="1" applyAlignment="1" applyProtection="1">
      <alignment horizontal="right" vertical="center"/>
    </xf>
    <xf numFmtId="37" fontId="7" fillId="2" borderId="0" xfId="1" applyNumberFormat="1" applyFont="1" applyFill="1" applyBorder="1" applyAlignment="1" applyProtection="1">
      <alignment horizontal="right" vertical="center"/>
    </xf>
    <xf numFmtId="37" fontId="7" fillId="0" borderId="0" xfId="0" applyNumberFormat="1" applyFont="1" applyFill="1" applyAlignment="1">
      <alignment vertical="center"/>
    </xf>
    <xf numFmtId="37" fontId="7" fillId="2" borderId="0" xfId="0" applyNumberFormat="1" applyFont="1" applyFill="1" applyAlignment="1">
      <alignment vertical="center"/>
    </xf>
    <xf numFmtId="37" fontId="8" fillId="2" borderId="0" xfId="0" applyNumberFormat="1" applyFont="1" applyFill="1" applyAlignment="1">
      <alignment vertical="center"/>
    </xf>
    <xf numFmtId="37" fontId="7" fillId="2" borderId="0" xfId="1" applyNumberFormat="1" applyFont="1" applyFill="1" applyAlignment="1">
      <alignment vertical="center"/>
    </xf>
    <xf numFmtId="37" fontId="7" fillId="2" borderId="0" xfId="0" applyNumberFormat="1" applyFont="1" applyFill="1" applyBorder="1" applyAlignment="1" applyProtection="1">
      <alignment horizontal="right" vertical="center"/>
      <protection locked="0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1" fontId="7" fillId="0" borderId="0" xfId="0" applyNumberFormat="1" applyFont="1" applyFill="1" applyAlignment="1" applyProtection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Alignment="1">
      <alignment vertical="center"/>
    </xf>
    <xf numFmtId="0" fontId="7" fillId="0" borderId="2" xfId="0" applyFont="1" applyFill="1" applyBorder="1" applyAlignment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right" vertical="center"/>
    </xf>
    <xf numFmtId="177" fontId="7" fillId="0" borderId="0" xfId="0" applyNumberFormat="1" applyFont="1" applyFill="1" applyBorder="1" applyAlignment="1" applyProtection="1">
      <alignment horizontal="right" vertical="center"/>
    </xf>
    <xf numFmtId="177" fontId="7" fillId="0" borderId="0" xfId="0" applyNumberFormat="1" applyFont="1" applyFill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right" vertical="center"/>
    </xf>
    <xf numFmtId="179" fontId="8" fillId="0" borderId="0" xfId="0" applyNumberFormat="1" applyFont="1" applyFill="1" applyAlignment="1" applyProtection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79" fontId="7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justifyLastLine="1"/>
    </xf>
    <xf numFmtId="0" fontId="7" fillId="0" borderId="9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/>
    </xf>
    <xf numFmtId="49" fontId="7" fillId="0" borderId="0" xfId="0" applyNumberFormat="1" applyFont="1" applyFill="1" applyAlignment="1">
      <alignment horizontal="left" vertical="center"/>
    </xf>
    <xf numFmtId="0" fontId="7" fillId="0" borderId="5" xfId="0" applyFont="1" applyFill="1" applyBorder="1" applyAlignment="1"/>
    <xf numFmtId="49" fontId="7" fillId="0" borderId="5" xfId="0" applyNumberFormat="1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 applyProtection="1">
      <protection locked="0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left" vertical="center"/>
    </xf>
    <xf numFmtId="41" fontId="7" fillId="0" borderId="0" xfId="0" applyNumberFormat="1" applyFont="1" applyFill="1" applyAlignment="1">
      <alignment horizontal="left" vertical="center"/>
    </xf>
    <xf numFmtId="0" fontId="32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183" fontId="7" fillId="0" borderId="0" xfId="0" applyNumberFormat="1" applyFont="1" applyFill="1" applyAlignment="1">
      <alignment vertical="center"/>
    </xf>
    <xf numFmtId="183" fontId="33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9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justifyLastLine="1"/>
    </xf>
    <xf numFmtId="41" fontId="7" fillId="0" borderId="20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/>
    <xf numFmtId="0" fontId="7" fillId="0" borderId="4" xfId="0" applyFont="1" applyFill="1" applyBorder="1" applyAlignment="1">
      <alignment horizontal="right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41" fontId="7" fillId="0" borderId="0" xfId="6" applyNumberFormat="1" applyFont="1" applyFill="1" applyAlignment="1">
      <alignment horizontal="right" vertical="center"/>
    </xf>
    <xf numFmtId="41" fontId="7" fillId="0" borderId="0" xfId="6" applyNumberFormat="1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14" fillId="0" borderId="17" xfId="0" applyFont="1" applyFill="1" applyBorder="1" applyAlignment="1">
      <alignment horizontal="distributed" vertical="center" justifyLastLine="1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5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/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0" fillId="0" borderId="19" xfId="0" applyFill="1" applyBorder="1" applyAlignment="1">
      <alignment horizontal="distributed" vertical="center" justifyLastLine="1"/>
    </xf>
    <xf numFmtId="0" fontId="0" fillId="0" borderId="20" xfId="0" applyFill="1" applyBorder="1" applyAlignment="1">
      <alignment horizontal="distributed" vertical="center" justifyLastLine="1"/>
    </xf>
    <xf numFmtId="0" fontId="0" fillId="0" borderId="2" xfId="0" applyFill="1" applyBorder="1" applyAlignment="1">
      <alignment horizontal="distributed" vertical="center" justifyLastLine="1"/>
    </xf>
    <xf numFmtId="0" fontId="0" fillId="0" borderId="21" xfId="0" applyFill="1" applyBorder="1" applyAlignment="1">
      <alignment horizontal="distributed" vertical="center" justifyLastLine="1"/>
    </xf>
    <xf numFmtId="0" fontId="0" fillId="0" borderId="4" xfId="0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right" vertical="center"/>
    </xf>
    <xf numFmtId="49" fontId="13" fillId="0" borderId="0" xfId="0" applyNumberFormat="1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1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NumberFormat="1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0" fontId="22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9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  <xf numFmtId="0" fontId="7" fillId="0" borderId="0" xfId="3" applyFont="1" applyFill="1" applyBorder="1" applyAlignment="1">
      <alignment horizontal="distributed" vertical="center"/>
    </xf>
    <xf numFmtId="0" fontId="7" fillId="0" borderId="4" xfId="3" applyFont="1" applyFill="1" applyBorder="1" applyAlignment="1">
      <alignment horizontal="distributed" vertical="center" shrinkToFit="1"/>
    </xf>
    <xf numFmtId="0" fontId="7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7" fillId="0" borderId="18" xfId="0" applyFont="1" applyFill="1" applyBorder="1" applyAlignment="1" applyProtection="1">
      <alignment horizontal="center" vertical="center"/>
    </xf>
    <xf numFmtId="0" fontId="29" fillId="0" borderId="0" xfId="0" applyFont="1" applyFill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vertical="center"/>
    </xf>
    <xf numFmtId="178" fontId="8" fillId="0" borderId="19" xfId="0" applyNumberFormat="1" applyFont="1" applyFill="1" applyBorder="1" applyAlignment="1">
      <alignment vertical="center"/>
    </xf>
    <xf numFmtId="178" fontId="8" fillId="0" borderId="20" xfId="0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 applyProtection="1">
      <alignment horizontal="right" vertical="center"/>
    </xf>
    <xf numFmtId="180" fontId="7" fillId="0" borderId="0" xfId="0" applyNumberFormat="1" applyFont="1" applyFill="1" applyAlignment="1" applyProtection="1">
      <alignment horizontal="right" vertical="center"/>
    </xf>
    <xf numFmtId="184" fontId="7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178" fontId="8" fillId="0" borderId="3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84" fontId="7" fillId="0" borderId="4" xfId="0" applyNumberFormat="1" applyFont="1" applyFill="1" applyBorder="1" applyAlignment="1">
      <alignment vertical="center"/>
    </xf>
    <xf numFmtId="185" fontId="7" fillId="0" borderId="4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Fill="1" applyAlignment="1">
      <alignment horizontal="right" vertical="center"/>
    </xf>
    <xf numFmtId="0" fontId="32" fillId="0" borderId="0" xfId="3" applyFont="1" applyFill="1" applyAlignment="1">
      <alignment vertical="center"/>
    </xf>
    <xf numFmtId="0" fontId="8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distributed" vertical="center"/>
    </xf>
    <xf numFmtId="0" fontId="7" fillId="0" borderId="0" xfId="3" applyNumberFormat="1" applyFont="1" applyFill="1" applyAlignment="1">
      <alignment vertical="center"/>
    </xf>
    <xf numFmtId="185" fontId="7" fillId="0" borderId="4" xfId="3" applyNumberFormat="1" applyFont="1" applyFill="1" applyBorder="1" applyAlignment="1">
      <alignment vertical="center"/>
    </xf>
    <xf numFmtId="0" fontId="7" fillId="0" borderId="5" xfId="3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79" fontId="7" fillId="0" borderId="0" xfId="0" applyNumberFormat="1" applyFont="1" applyFill="1" applyAlignment="1" applyProtection="1">
      <alignment horizontal="right" vertical="center"/>
      <protection locked="0"/>
    </xf>
    <xf numFmtId="176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20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distributed" vertical="center"/>
    </xf>
    <xf numFmtId="49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49" fontId="7" fillId="0" borderId="1" xfId="0" applyNumberFormat="1" applyFont="1" applyFill="1" applyBorder="1" applyAlignment="1" applyProtection="1">
      <alignment horizontal="right" vertical="center"/>
    </xf>
    <xf numFmtId="49" fontId="7" fillId="0" borderId="2" xfId="0" applyNumberFormat="1" applyFont="1" applyFill="1" applyBorder="1" applyAlignment="1" applyProtection="1">
      <alignment horizontal="right" vertical="center"/>
    </xf>
    <xf numFmtId="0" fontId="43" fillId="0" borderId="0" xfId="4" applyFont="1" applyFill="1"/>
    <xf numFmtId="0" fontId="43" fillId="0" borderId="0" xfId="4" applyNumberFormat="1" applyFont="1" applyFill="1" applyAlignment="1"/>
    <xf numFmtId="0" fontId="43" fillId="0" borderId="0" xfId="4" applyFont="1" applyFill="1" applyAlignment="1">
      <alignment horizontal="center"/>
    </xf>
    <xf numFmtId="0" fontId="43" fillId="0" borderId="4" xfId="4" applyFont="1" applyFill="1" applyBorder="1"/>
    <xf numFmtId="0" fontId="43" fillId="0" borderId="4" xfId="4" applyFont="1" applyFill="1" applyBorder="1" applyAlignment="1">
      <alignment horizontal="center"/>
    </xf>
    <xf numFmtId="0" fontId="43" fillId="0" borderId="4" xfId="4" applyNumberFormat="1" applyFont="1" applyFill="1" applyBorder="1" applyAlignment="1">
      <alignment horizontal="right"/>
    </xf>
    <xf numFmtId="49" fontId="43" fillId="0" borderId="6" xfId="4" applyNumberFormat="1" applyFont="1" applyFill="1" applyBorder="1" applyAlignment="1">
      <alignment horizontal="center"/>
    </xf>
    <xf numFmtId="0" fontId="43" fillId="0" borderId="23" xfId="4" applyFont="1" applyFill="1" applyBorder="1"/>
    <xf numFmtId="0" fontId="43" fillId="0" borderId="0" xfId="4" applyFont="1" applyFill="1" applyBorder="1"/>
    <xf numFmtId="0" fontId="43" fillId="0" borderId="1" xfId="4" applyFont="1" applyFill="1" applyBorder="1"/>
    <xf numFmtId="49" fontId="43" fillId="0" borderId="0" xfId="4" applyNumberFormat="1" applyFont="1" applyFill="1" applyBorder="1" applyAlignment="1">
      <alignment horizontal="center"/>
    </xf>
    <xf numFmtId="49" fontId="43" fillId="0" borderId="3" xfId="4" applyNumberFormat="1" applyFont="1" applyFill="1" applyBorder="1" applyAlignment="1">
      <alignment horizontal="center"/>
    </xf>
    <xf numFmtId="0" fontId="43" fillId="0" borderId="3" xfId="4" applyNumberFormat="1" applyFont="1" applyFill="1" applyBorder="1" applyAlignment="1">
      <alignment horizontal="center"/>
    </xf>
    <xf numFmtId="0" fontId="43" fillId="0" borderId="1" xfId="4" applyFont="1" applyFill="1" applyBorder="1" applyAlignment="1">
      <alignment horizontal="left"/>
    </xf>
    <xf numFmtId="0" fontId="43" fillId="0" borderId="1" xfId="4" applyFont="1" applyFill="1" applyBorder="1" applyAlignment="1">
      <alignment horizontal="right"/>
    </xf>
    <xf numFmtId="57" fontId="43" fillId="0" borderId="0" xfId="4" applyNumberFormat="1" applyFont="1" applyFill="1" applyBorder="1" applyAlignment="1">
      <alignment horizontal="center"/>
    </xf>
    <xf numFmtId="49" fontId="43" fillId="0" borderId="3" xfId="4" applyNumberFormat="1" applyFont="1" applyFill="1" applyBorder="1" applyAlignment="1">
      <alignment horizontal="left"/>
    </xf>
    <xf numFmtId="0" fontId="43" fillId="0" borderId="1" xfId="4" applyFont="1" applyFill="1" applyBorder="1" applyAlignment="1">
      <alignment shrinkToFit="1"/>
    </xf>
    <xf numFmtId="0" fontId="43" fillId="0" borderId="0" xfId="4" applyNumberFormat="1" applyFont="1" applyFill="1" applyBorder="1" applyAlignment="1">
      <alignment horizontal="center"/>
    </xf>
    <xf numFmtId="0" fontId="43" fillId="0" borderId="0" xfId="4" applyFont="1" applyFill="1" applyBorder="1" applyAlignment="1">
      <alignment horizontal="right"/>
    </xf>
    <xf numFmtId="0" fontId="43" fillId="0" borderId="3" xfId="4" applyFont="1" applyFill="1" applyBorder="1" applyAlignment="1">
      <alignment horizontal="center"/>
    </xf>
    <xf numFmtId="0" fontId="43" fillId="0" borderId="1" xfId="4" applyFont="1" applyFill="1" applyBorder="1" applyAlignment="1">
      <alignment wrapText="1"/>
    </xf>
    <xf numFmtId="0" fontId="43" fillId="0" borderId="1" xfId="4" applyFont="1" applyFill="1" applyBorder="1" applyAlignment="1"/>
    <xf numFmtId="49" fontId="43" fillId="0" borderId="1" xfId="4" applyNumberFormat="1" applyFont="1" applyFill="1" applyBorder="1"/>
    <xf numFmtId="0" fontId="43" fillId="0" borderId="3" xfId="4" applyFont="1" applyFill="1" applyBorder="1"/>
    <xf numFmtId="49" fontId="43" fillId="0" borderId="1" xfId="4" applyNumberFormat="1" applyFont="1" applyFill="1" applyBorder="1" applyAlignment="1">
      <alignment horizontal="left"/>
    </xf>
    <xf numFmtId="49" fontId="43" fillId="0" borderId="1" xfId="4" applyNumberFormat="1" applyFont="1" applyFill="1" applyBorder="1" applyAlignment="1"/>
    <xf numFmtId="57" fontId="43" fillId="0" borderId="3" xfId="4" applyNumberFormat="1" applyFont="1" applyFill="1" applyBorder="1" applyAlignment="1">
      <alignment horizontal="center"/>
    </xf>
    <xf numFmtId="0" fontId="43" fillId="0" borderId="0" xfId="4" applyFont="1" applyFill="1" applyBorder="1" applyAlignment="1">
      <alignment horizontal="center"/>
    </xf>
    <xf numFmtId="49" fontId="44" fillId="0" borderId="3" xfId="4" applyNumberFormat="1" applyFont="1" applyFill="1" applyBorder="1" applyAlignment="1">
      <alignment horizontal="left"/>
    </xf>
    <xf numFmtId="0" fontId="43" fillId="0" borderId="0" xfId="4" applyNumberFormat="1" applyFont="1" applyFill="1" applyBorder="1" applyAlignment="1"/>
    <xf numFmtId="49" fontId="44" fillId="0" borderId="3" xfId="4" applyNumberFormat="1" applyFont="1" applyFill="1" applyBorder="1" applyAlignment="1"/>
    <xf numFmtId="49" fontId="43" fillId="0" borderId="0" xfId="4" applyNumberFormat="1" applyFont="1" applyFill="1" applyBorder="1" applyAlignment="1"/>
    <xf numFmtId="0" fontId="43" fillId="0" borderId="3" xfId="4" quotePrefix="1" applyNumberFormat="1" applyFont="1" applyFill="1" applyBorder="1" applyAlignment="1">
      <alignment horizontal="center"/>
    </xf>
    <xf numFmtId="0" fontId="43" fillId="0" borderId="0" xfId="4" applyFont="1" applyFill="1" applyBorder="1" applyAlignment="1">
      <alignment horizontal="left"/>
    </xf>
    <xf numFmtId="0" fontId="43" fillId="0" borderId="0" xfId="4" applyFont="1" applyFill="1" applyBorder="1" applyAlignment="1">
      <alignment shrinkToFit="1"/>
    </xf>
    <xf numFmtId="0" fontId="43" fillId="0" borderId="0" xfId="4" applyFont="1" applyFill="1" applyBorder="1" applyAlignment="1">
      <alignment vertical="center"/>
    </xf>
    <xf numFmtId="0" fontId="43" fillId="0" borderId="0" xfId="4" applyFont="1" applyFill="1" applyAlignment="1">
      <alignment vertical="center"/>
    </xf>
    <xf numFmtId="49" fontId="43" fillId="0" borderId="21" xfId="4" applyNumberFormat="1" applyFont="1" applyFill="1" applyBorder="1" applyAlignment="1">
      <alignment horizontal="center"/>
    </xf>
    <xf numFmtId="49" fontId="43" fillId="0" borderId="2" xfId="4" applyNumberFormat="1" applyFont="1" applyFill="1" applyBorder="1"/>
    <xf numFmtId="49" fontId="43" fillId="0" borderId="4" xfId="4" applyNumberFormat="1" applyFont="1" applyFill="1" applyBorder="1" applyAlignment="1">
      <alignment horizontal="center"/>
    </xf>
    <xf numFmtId="0" fontId="43" fillId="0" borderId="2" xfId="4" applyFont="1" applyFill="1" applyBorder="1"/>
    <xf numFmtId="0" fontId="43" fillId="0" borderId="21" xfId="4" applyFont="1" applyFill="1" applyBorder="1" applyAlignment="1">
      <alignment horizontal="center"/>
    </xf>
    <xf numFmtId="0" fontId="43" fillId="0" borderId="2" xfId="4" applyFont="1" applyFill="1" applyBorder="1" applyAlignment="1">
      <alignment horizontal="right"/>
    </xf>
    <xf numFmtId="0" fontId="43" fillId="0" borderId="0" xfId="4" applyFont="1" applyFill="1" applyAlignment="1">
      <alignment horizontal="left"/>
    </xf>
    <xf numFmtId="0" fontId="43" fillId="0" borderId="0" xfId="4" applyNumberFormat="1" applyFont="1" applyFill="1" applyAlignment="1">
      <alignment horizontal="left" indent="1"/>
    </xf>
    <xf numFmtId="49" fontId="43" fillId="0" borderId="0" xfId="4" applyNumberFormat="1" applyFont="1" applyFill="1" applyAlignment="1">
      <alignment horizontal="left"/>
    </xf>
    <xf numFmtId="49" fontId="43" fillId="0" borderId="0" xfId="4" applyNumberFormat="1" applyFont="1" applyFill="1" applyBorder="1" applyAlignment="1">
      <alignment horizontal="left"/>
    </xf>
    <xf numFmtId="49" fontId="43" fillId="0" borderId="0" xfId="4" applyNumberFormat="1" applyFont="1" applyFill="1" applyBorder="1" applyAlignment="1">
      <alignment horizontal="right"/>
    </xf>
    <xf numFmtId="0" fontId="43" fillId="0" borderId="0" xfId="4" applyFont="1" applyFill="1" applyBorder="1" applyAlignment="1"/>
    <xf numFmtId="0" fontId="43" fillId="0" borderId="0" xfId="4" applyNumberFormat="1" applyFont="1" applyFill="1" applyBorder="1" applyAlignment="1">
      <alignment horizontal="left" indent="1"/>
    </xf>
    <xf numFmtId="49" fontId="44" fillId="0" borderId="0" xfId="4" applyNumberFormat="1" applyFont="1" applyFill="1" applyBorder="1" applyAlignment="1">
      <alignment horizontal="center"/>
    </xf>
    <xf numFmtId="49" fontId="43" fillId="0" borderId="5" xfId="4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41" fontId="7" fillId="0" borderId="2" xfId="0" applyNumberFormat="1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41" fontId="7" fillId="0" borderId="3" xfId="0" applyNumberFormat="1" applyFont="1" applyFill="1" applyBorder="1" applyAlignment="1" applyProtection="1">
      <alignment horizontal="right" vertical="center"/>
      <protection locked="0"/>
    </xf>
    <xf numFmtId="41" fontId="8" fillId="0" borderId="0" xfId="0" applyNumberFormat="1" applyFont="1" applyFill="1" applyAlignment="1">
      <alignment vertical="center"/>
    </xf>
    <xf numFmtId="41" fontId="7" fillId="0" borderId="1" xfId="0" applyNumberFormat="1" applyFont="1" applyBorder="1" applyAlignment="1" applyProtection="1">
      <alignment horizontal="right" vertical="center"/>
      <protection locked="0"/>
    </xf>
    <xf numFmtId="41" fontId="7" fillId="0" borderId="0" xfId="4" applyNumberFormat="1" applyFont="1" applyAlignment="1">
      <alignment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 justifyLastLine="1"/>
    </xf>
    <xf numFmtId="0" fontId="7" fillId="0" borderId="1" xfId="0" applyFont="1" applyBorder="1" applyAlignment="1">
      <alignment horizontal="center" vertical="center" wrapText="1" justifyLastLine="1"/>
    </xf>
    <xf numFmtId="0" fontId="7" fillId="0" borderId="18" xfId="0" applyFont="1" applyBorder="1" applyAlignment="1">
      <alignment horizontal="center" vertical="center" wrapText="1" justifyLastLine="1"/>
    </xf>
    <xf numFmtId="0" fontId="7" fillId="0" borderId="6" xfId="0" applyFont="1" applyBorder="1" applyAlignment="1">
      <alignment horizontal="center" vertical="distributed" textRotation="255" justifyLastLine="1"/>
    </xf>
    <xf numFmtId="0" fontId="7" fillId="0" borderId="23" xfId="0" applyFont="1" applyBorder="1" applyAlignment="1">
      <alignment horizontal="center" vertical="distributed" textRotation="255" justifyLastLine="1"/>
    </xf>
    <xf numFmtId="0" fontId="7" fillId="0" borderId="3" xfId="0" applyFont="1" applyBorder="1" applyAlignment="1">
      <alignment horizontal="center" vertical="distributed" textRotation="255" justifyLastLine="1"/>
    </xf>
    <xf numFmtId="0" fontId="7" fillId="0" borderId="1" xfId="0" applyFont="1" applyBorder="1" applyAlignment="1">
      <alignment horizontal="center" vertical="distributed" textRotation="255" justifyLastLine="1"/>
    </xf>
    <xf numFmtId="0" fontId="7" fillId="0" borderId="13" xfId="0" applyFont="1" applyBorder="1" applyAlignment="1">
      <alignment horizontal="center" vertical="distributed" textRotation="255" justifyLastLine="1"/>
    </xf>
    <xf numFmtId="0" fontId="7" fillId="0" borderId="18" xfId="0" applyFont="1" applyBorder="1" applyAlignment="1">
      <alignment horizontal="center" vertical="distributed" textRotation="255" justifyLastLine="1"/>
    </xf>
    <xf numFmtId="0" fontId="7" fillId="0" borderId="6" xfId="0" applyFont="1" applyBorder="1" applyAlignment="1">
      <alignment horizontal="center" vertical="center" justifyLastLine="1"/>
    </xf>
    <xf numFmtId="0" fontId="7" fillId="0" borderId="5" xfId="0" applyFont="1" applyBorder="1" applyAlignment="1">
      <alignment horizontal="center" vertical="center" justifyLastLine="1"/>
    </xf>
    <xf numFmtId="0" fontId="7" fillId="0" borderId="23" xfId="0" applyFont="1" applyBorder="1" applyAlignment="1">
      <alignment horizontal="center" vertical="center" justifyLastLine="1"/>
    </xf>
    <xf numFmtId="0" fontId="7" fillId="0" borderId="29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0" fontId="7" fillId="0" borderId="12" xfId="0" applyFont="1" applyBorder="1" applyAlignment="1">
      <alignment horizontal="center" vertical="center" justifyLastLine="1"/>
    </xf>
    <xf numFmtId="0" fontId="7" fillId="0" borderId="14" xfId="0" applyFont="1" applyBorder="1" applyAlignment="1">
      <alignment horizontal="center" vertical="center" justifyLastLine="1"/>
    </xf>
    <xf numFmtId="0" fontId="7" fillId="0" borderId="30" xfId="0" applyFont="1" applyBorder="1" applyAlignment="1">
      <alignment horizontal="center" vertical="center" justifyLastLine="1"/>
    </xf>
    <xf numFmtId="0" fontId="7" fillId="0" borderId="16" xfId="0" applyFont="1" applyBorder="1" applyAlignment="1">
      <alignment horizontal="center" vertical="center" justifyLastLine="1"/>
    </xf>
    <xf numFmtId="0" fontId="7" fillId="0" borderId="22" xfId="0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 wrapText="1" justifyLastLine="1"/>
    </xf>
    <xf numFmtId="0" fontId="7" fillId="0" borderId="3" xfId="0" applyFont="1" applyBorder="1" applyAlignment="1">
      <alignment horizontal="center" vertical="center" wrapText="1" justifyLastLine="1"/>
    </xf>
    <xf numFmtId="0" fontId="7" fillId="0" borderId="13" xfId="0" applyFont="1" applyBorder="1" applyAlignment="1">
      <alignment horizontal="center" vertical="center" wrapText="1" justifyLastLine="1"/>
    </xf>
    <xf numFmtId="0" fontId="7" fillId="0" borderId="13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 justifyLastLine="1"/>
    </xf>
    <xf numFmtId="0" fontId="7" fillId="0" borderId="18" xfId="0" applyFont="1" applyBorder="1" applyAlignment="1">
      <alignment horizontal="center" vertical="center" justifyLastLine="1"/>
    </xf>
    <xf numFmtId="0" fontId="7" fillId="0" borderId="12" xfId="0" applyFont="1" applyBorder="1" applyAlignment="1">
      <alignment horizontal="right" vertical="center" justifyLastLine="1"/>
    </xf>
    <xf numFmtId="0" fontId="7" fillId="0" borderId="22" xfId="0" applyFont="1" applyBorder="1" applyAlignment="1">
      <alignment horizontal="right" vertical="center" justifyLastLine="1"/>
    </xf>
    <xf numFmtId="0" fontId="7" fillId="0" borderId="22" xfId="0" applyFont="1" applyBorder="1" applyAlignment="1">
      <alignment horizontal="left" vertical="center" justifyLastLine="1"/>
    </xf>
    <xf numFmtId="0" fontId="7" fillId="0" borderId="14" xfId="0" applyFont="1" applyBorder="1" applyAlignment="1">
      <alignment horizontal="left" vertical="center" justifyLastLine="1"/>
    </xf>
    <xf numFmtId="0" fontId="7" fillId="0" borderId="30" xfId="0" applyFont="1" applyBorder="1" applyAlignment="1">
      <alignment horizontal="center" vertical="center" textRotation="255" justifyLastLine="1"/>
    </xf>
    <xf numFmtId="0" fontId="7" fillId="0" borderId="16" xfId="0" applyFont="1" applyBorder="1" applyAlignment="1">
      <alignment horizontal="center" vertical="center" textRotation="255" justifyLastLine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7" fillId="0" borderId="2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41" fontId="7" fillId="0" borderId="5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7" fillId="0" borderId="4" xfId="0" applyNumberFormat="1" applyFont="1" applyBorder="1" applyAlignment="1">
      <alignment horizontal="right" vertical="center"/>
    </xf>
    <xf numFmtId="41" fontId="7" fillId="0" borderId="23" xfId="0" applyNumberFormat="1" applyFont="1" applyBorder="1" applyAlignment="1">
      <alignment horizontal="center" vertical="center"/>
    </xf>
    <xf numFmtId="41" fontId="7" fillId="0" borderId="18" xfId="0" applyNumberFormat="1" applyFont="1" applyBorder="1" applyAlignment="1">
      <alignment horizontal="center" vertical="center"/>
    </xf>
    <xf numFmtId="41" fontId="7" fillId="0" borderId="7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29" xfId="0" applyNumberFormat="1" applyFont="1" applyBorder="1" applyAlignment="1">
      <alignment horizontal="center" vertical="center"/>
    </xf>
    <xf numFmtId="41" fontId="7" fillId="0" borderId="10" xfId="0" applyNumberFormat="1" applyFont="1" applyBorder="1" applyAlignment="1">
      <alignment horizontal="center" vertical="center"/>
    </xf>
    <xf numFmtId="41" fontId="10" fillId="0" borderId="0" xfId="0" applyNumberFormat="1" applyFont="1" applyAlignment="1">
      <alignment horizontal="right" vertical="center"/>
    </xf>
    <xf numFmtId="41" fontId="10" fillId="0" borderId="0" xfId="0" applyNumberFormat="1" applyFont="1" applyAlignment="1">
      <alignment horizontal="left" vertical="center"/>
    </xf>
    <xf numFmtId="41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/>
    <xf numFmtId="0" fontId="8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distributed" vertical="distributed" justifyLastLine="1"/>
    </xf>
    <xf numFmtId="0" fontId="7" fillId="0" borderId="29" xfId="0" applyFont="1" applyBorder="1" applyAlignment="1">
      <alignment horizontal="distributed" vertical="distributed" justifyLastLine="1"/>
    </xf>
    <xf numFmtId="0" fontId="7" fillId="0" borderId="29" xfId="0" applyFont="1" applyBorder="1" applyAlignment="1">
      <alignment horizontal="center" vertical="distributed" justifyLastLine="1"/>
    </xf>
    <xf numFmtId="0" fontId="7" fillId="0" borderId="37" xfId="0" applyFont="1" applyBorder="1" applyAlignment="1">
      <alignment horizontal="distributed" vertical="distributed" justifyLastLine="1"/>
    </xf>
    <xf numFmtId="0" fontId="7" fillId="0" borderId="16" xfId="0" applyFont="1" applyBorder="1" applyAlignment="1">
      <alignment horizontal="distributed" vertical="distributed" justifyLastLine="1"/>
    </xf>
    <xf numFmtId="0" fontId="7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7" fillId="0" borderId="0" xfId="0" applyNumberFormat="1" applyFont="1" applyBorder="1" applyAlignment="1">
      <alignment horizontal="distributed" vertical="center"/>
    </xf>
    <xf numFmtId="0" fontId="7" fillId="0" borderId="1" xfId="0" applyNumberFormat="1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 indent="2"/>
    </xf>
    <xf numFmtId="0" fontId="7" fillId="0" borderId="23" xfId="0" applyFont="1" applyBorder="1" applyAlignment="1">
      <alignment horizontal="distributed" vertical="center" indent="2"/>
    </xf>
    <xf numFmtId="0" fontId="7" fillId="0" borderId="15" xfId="0" applyFont="1" applyBorder="1" applyAlignment="1">
      <alignment horizontal="distributed" vertical="center" indent="2"/>
    </xf>
    <xf numFmtId="0" fontId="7" fillId="0" borderId="18" xfId="0" applyFont="1" applyBorder="1" applyAlignment="1">
      <alignment horizontal="distributed" vertical="center" indent="2"/>
    </xf>
    <xf numFmtId="0" fontId="7" fillId="0" borderId="0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23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right" vertical="center"/>
    </xf>
    <xf numFmtId="178" fontId="7" fillId="0" borderId="3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right" vertical="center"/>
    </xf>
    <xf numFmtId="178" fontId="7" fillId="0" borderId="21" xfId="0" applyNumberFormat="1" applyFont="1" applyFill="1" applyBorder="1" applyAlignment="1">
      <alignment horizontal="right" vertical="center"/>
    </xf>
    <xf numFmtId="178" fontId="7" fillId="0" borderId="4" xfId="0" applyNumberFormat="1" applyFont="1" applyFill="1" applyBorder="1" applyAlignment="1">
      <alignment horizontal="right" vertical="center"/>
    </xf>
    <xf numFmtId="180" fontId="7" fillId="0" borderId="12" xfId="0" applyNumberFormat="1" applyFont="1" applyFill="1" applyBorder="1" applyAlignment="1">
      <alignment horizontal="center" vertical="center"/>
    </xf>
    <xf numFmtId="180" fontId="7" fillId="0" borderId="22" xfId="0" applyNumberFormat="1" applyFont="1" applyFill="1" applyBorder="1" applyAlignment="1">
      <alignment horizontal="center" vertical="center"/>
    </xf>
    <xf numFmtId="180" fontId="7" fillId="0" borderId="14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9" fontId="7" fillId="0" borderId="12" xfId="0" applyNumberFormat="1" applyFont="1" applyFill="1" applyBorder="1" applyAlignment="1">
      <alignment horizontal="center" vertical="center"/>
    </xf>
    <xf numFmtId="179" fontId="7" fillId="0" borderId="22" xfId="0" applyNumberFormat="1" applyFont="1" applyFill="1" applyBorder="1" applyAlignment="1">
      <alignment horizontal="center" vertical="center"/>
    </xf>
    <xf numFmtId="179" fontId="7" fillId="0" borderId="14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29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distributed" vertical="center"/>
    </xf>
    <xf numFmtId="0" fontId="15" fillId="0" borderId="0" xfId="3" applyFont="1" applyFill="1" applyBorder="1" applyAlignment="1">
      <alignment horizontal="distributed" vertical="center"/>
    </xf>
    <xf numFmtId="0" fontId="7" fillId="0" borderId="4" xfId="3" applyFont="1" applyFill="1" applyBorder="1" applyAlignment="1">
      <alignment horizontal="distributed" vertical="center" shrinkToFit="1"/>
    </xf>
    <xf numFmtId="0" fontId="7" fillId="0" borderId="32" xfId="3" applyFont="1" applyFill="1" applyBorder="1" applyAlignment="1">
      <alignment horizontal="center" vertical="center"/>
    </xf>
    <xf numFmtId="0" fontId="7" fillId="0" borderId="31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33" xfId="3" applyFont="1" applyFill="1" applyBorder="1" applyAlignment="1">
      <alignment horizontal="center" vertical="center"/>
    </xf>
    <xf numFmtId="0" fontId="7" fillId="0" borderId="34" xfId="3" applyFont="1" applyFill="1" applyBorder="1" applyAlignment="1">
      <alignment horizontal="center" vertical="center"/>
    </xf>
    <xf numFmtId="0" fontId="7" fillId="0" borderId="35" xfId="3" applyFont="1" applyFill="1" applyBorder="1" applyAlignment="1">
      <alignment horizontal="center" vertical="center"/>
    </xf>
    <xf numFmtId="0" fontId="7" fillId="0" borderId="36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7" fillId="0" borderId="38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0" fontId="15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7" fillId="0" borderId="4" xfId="3" applyFont="1" applyFill="1" applyBorder="1" applyAlignment="1">
      <alignment horizontal="right"/>
    </xf>
    <xf numFmtId="0" fontId="0" fillId="0" borderId="5" xfId="0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6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29" xfId="0" applyFill="1" applyBorder="1" applyAlignment="1">
      <alignment horizontal="center" vertical="center"/>
    </xf>
    <xf numFmtId="0" fontId="7" fillId="0" borderId="29" xfId="0" applyFont="1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7" xfId="0" applyFont="1" applyFill="1" applyBorder="1" applyAlignment="1">
      <alignment horizontal="distributed" vertical="center" wrapText="1" justifyLastLine="1"/>
    </xf>
    <xf numFmtId="0" fontId="7" fillId="0" borderId="11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8" xfId="0" applyFont="1" applyFill="1" applyBorder="1" applyAlignment="1">
      <alignment horizontal="center" vertical="center" justifyLastLine="1"/>
    </xf>
    <xf numFmtId="0" fontId="7" fillId="0" borderId="29" xfId="0" applyFont="1" applyFill="1" applyBorder="1" applyAlignment="1">
      <alignment horizontal="center" vertical="center" justifyLastLine="1"/>
    </xf>
    <xf numFmtId="0" fontId="7" fillId="0" borderId="10" xfId="0" applyFont="1" applyFill="1" applyBorder="1" applyAlignment="1">
      <alignment horizontal="center" vertical="center" justifyLastLine="1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distributed" vertical="center" justifyLastLine="1"/>
    </xf>
    <xf numFmtId="0" fontId="7" fillId="0" borderId="22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7" fillId="0" borderId="5" xfId="0" applyFont="1" applyFill="1" applyBorder="1" applyAlignment="1">
      <alignment horizontal="distributed" vertical="center" justifyLastLine="1"/>
    </xf>
    <xf numFmtId="0" fontId="0" fillId="0" borderId="5" xfId="0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distributed" vertical="center" justifyLastLine="1"/>
    </xf>
    <xf numFmtId="0" fontId="7" fillId="0" borderId="8" xfId="0" applyFont="1" applyFill="1" applyBorder="1" applyAlignment="1">
      <alignment horizontal="distributed" vertical="center" justifyLastLine="1"/>
    </xf>
    <xf numFmtId="0" fontId="0" fillId="0" borderId="29" xfId="0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distributed" vertical="center" justifyLastLine="1"/>
    </xf>
    <xf numFmtId="0" fontId="7" fillId="0" borderId="23" xfId="0" applyFont="1" applyFill="1" applyBorder="1" applyAlignment="1">
      <alignment horizontal="distributed" vertical="center" justifyLastLine="1"/>
    </xf>
    <xf numFmtId="0" fontId="0" fillId="0" borderId="18" xfId="0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justifyLastLine="1"/>
    </xf>
    <xf numFmtId="0" fontId="7" fillId="0" borderId="5" xfId="0" applyFont="1" applyFill="1" applyBorder="1" applyAlignment="1" applyProtection="1">
      <alignment horizontal="left"/>
      <protection locked="0"/>
    </xf>
    <xf numFmtId="0" fontId="10" fillId="0" borderId="0" xfId="5" applyFont="1" applyFill="1" applyAlignment="1">
      <alignment horizontal="center" vertical="center"/>
    </xf>
    <xf numFmtId="0" fontId="3" fillId="0" borderId="0" xfId="5" applyFill="1"/>
    <xf numFmtId="0" fontId="7" fillId="0" borderId="7" xfId="0" applyFont="1" applyFill="1" applyBorder="1" applyAlignment="1">
      <alignment horizontal="center" vertical="center" wrapText="1" justifyLastLine="1"/>
    </xf>
    <xf numFmtId="0" fontId="7" fillId="0" borderId="11" xfId="0" applyFont="1" applyFill="1" applyBorder="1" applyAlignment="1">
      <alignment horizontal="center" vertical="center" justifyLastLine="1"/>
    </xf>
    <xf numFmtId="0" fontId="7" fillId="0" borderId="16" xfId="0" applyFont="1" applyFill="1" applyBorder="1" applyAlignment="1">
      <alignment horizontal="center" vertical="center" justifyLastLine="1"/>
    </xf>
    <xf numFmtId="0" fontId="0" fillId="0" borderId="5" xfId="0" applyFont="1" applyFill="1" applyBorder="1" applyAlignment="1">
      <alignment horizontal="distributed" vertical="center"/>
    </xf>
    <xf numFmtId="0" fontId="0" fillId="0" borderId="23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distributed" vertical="center"/>
    </xf>
    <xf numFmtId="0" fontId="0" fillId="0" borderId="18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 indent="1"/>
    </xf>
    <xf numFmtId="0" fontId="7" fillId="0" borderId="16" xfId="0" applyFont="1" applyFill="1" applyBorder="1" applyAlignment="1">
      <alignment horizontal="distributed" vertical="center" indent="1"/>
    </xf>
    <xf numFmtId="0" fontId="7" fillId="0" borderId="18" xfId="0" applyFont="1" applyFill="1" applyBorder="1" applyAlignment="1">
      <alignment horizontal="distributed" vertical="center" justifyLastLine="1"/>
    </xf>
    <xf numFmtId="0" fontId="0" fillId="0" borderId="29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 vertical="center" wrapText="1"/>
    </xf>
    <xf numFmtId="0" fontId="7" fillId="0" borderId="29" xfId="0" applyFont="1" applyFill="1" applyBorder="1" applyAlignment="1">
      <alignment horizontal="distributed" vertical="center" justifyLastLine="1"/>
    </xf>
    <xf numFmtId="0" fontId="7" fillId="0" borderId="10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49" fontId="7" fillId="0" borderId="7" xfId="0" applyNumberFormat="1" applyFont="1" applyBorder="1" applyAlignment="1">
      <alignment horizontal="center" vertical="center" wrapText="1"/>
    </xf>
    <xf numFmtId="49" fontId="0" fillId="0" borderId="16" xfId="0" applyNumberFormat="1" applyFont="1" applyBorder="1"/>
    <xf numFmtId="0" fontId="7" fillId="0" borderId="10" xfId="0" applyFont="1" applyBorder="1" applyAlignment="1">
      <alignment horizontal="center" vertical="center"/>
    </xf>
    <xf numFmtId="49" fontId="44" fillId="0" borderId="0" xfId="4" applyNumberFormat="1" applyFont="1" applyFill="1" applyBorder="1" applyAlignment="1">
      <alignment horizontal="center"/>
    </xf>
    <xf numFmtId="49" fontId="44" fillId="0" borderId="1" xfId="4" applyNumberFormat="1" applyFont="1" applyFill="1" applyBorder="1" applyAlignment="1">
      <alignment horizontal="center"/>
    </xf>
    <xf numFmtId="49" fontId="43" fillId="0" borderId="1" xfId="4" applyNumberFormat="1" applyFont="1" applyFill="1" applyBorder="1" applyAlignment="1">
      <alignment horizontal="center"/>
    </xf>
    <xf numFmtId="49" fontId="43" fillId="0" borderId="0" xfId="4" applyNumberFormat="1" applyFont="1" applyFill="1" applyBorder="1" applyAlignment="1">
      <alignment horizontal="right" shrinkToFit="1"/>
    </xf>
    <xf numFmtId="49" fontId="43" fillId="0" borderId="1" xfId="4" applyNumberFormat="1" applyFont="1" applyFill="1" applyBorder="1" applyAlignment="1">
      <alignment horizontal="right" shrinkToFit="1"/>
    </xf>
    <xf numFmtId="49" fontId="44" fillId="0" borderId="3" xfId="4" applyNumberFormat="1" applyFont="1" applyFill="1" applyBorder="1" applyAlignment="1">
      <alignment horizontal="center"/>
    </xf>
    <xf numFmtId="0" fontId="44" fillId="0" borderId="3" xfId="4" applyFont="1" applyFill="1" applyBorder="1" applyAlignment="1">
      <alignment horizontal="center"/>
    </xf>
    <xf numFmtId="0" fontId="44" fillId="0" borderId="1" xfId="4" applyFont="1" applyFill="1" applyBorder="1" applyAlignment="1">
      <alignment horizontal="center"/>
    </xf>
    <xf numFmtId="0" fontId="43" fillId="0" borderId="1" xfId="4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/>
    </xf>
    <xf numFmtId="49" fontId="44" fillId="0" borderId="3" xfId="4" applyNumberFormat="1" applyFont="1" applyFill="1" applyBorder="1" applyAlignment="1">
      <alignment horizontal="center" vertical="center"/>
    </xf>
    <xf numFmtId="49" fontId="44" fillId="0" borderId="1" xfId="4" applyNumberFormat="1" applyFont="1" applyFill="1" applyBorder="1" applyAlignment="1">
      <alignment horizontal="center" vertical="center"/>
    </xf>
    <xf numFmtId="0" fontId="44" fillId="0" borderId="3" xfId="4" applyFont="1" applyFill="1" applyBorder="1" applyAlignment="1">
      <alignment horizontal="center" shrinkToFit="1"/>
    </xf>
    <xf numFmtId="0" fontId="44" fillId="0" borderId="0" xfId="4" applyFont="1" applyFill="1" applyBorder="1" applyAlignment="1">
      <alignment horizontal="center" shrinkToFit="1"/>
    </xf>
    <xf numFmtId="0" fontId="44" fillId="0" borderId="0" xfId="4" applyNumberFormat="1" applyFont="1" applyFill="1" applyBorder="1" applyAlignment="1">
      <alignment horizontal="center"/>
    </xf>
    <xf numFmtId="0" fontId="44" fillId="0" borderId="1" xfId="4" applyNumberFormat="1" applyFont="1" applyFill="1" applyBorder="1" applyAlignment="1">
      <alignment horizontal="center"/>
    </xf>
    <xf numFmtId="0" fontId="42" fillId="0" borderId="0" xfId="4" applyNumberFormat="1" applyFont="1" applyFill="1" applyBorder="1" applyAlignment="1">
      <alignment horizontal="center" wrapText="1"/>
    </xf>
    <xf numFmtId="0" fontId="42" fillId="0" borderId="0" xfId="4" applyNumberFormat="1" applyFont="1" applyFill="1" applyBorder="1" applyAlignment="1">
      <alignment horizontal="left" wrapText="1"/>
    </xf>
    <xf numFmtId="0" fontId="44" fillId="0" borderId="5" xfId="4" applyNumberFormat="1" applyFont="1" applyFill="1" applyBorder="1" applyAlignment="1">
      <alignment horizontal="center"/>
    </xf>
    <xf numFmtId="0" fontId="44" fillId="0" borderId="23" xfId="4" applyNumberFormat="1" applyFont="1" applyFill="1" applyBorder="1" applyAlignment="1">
      <alignment horizontal="center"/>
    </xf>
    <xf numFmtId="49" fontId="44" fillId="0" borderId="5" xfId="4" applyNumberFormat="1" applyFont="1" applyFill="1" applyBorder="1" applyAlignment="1">
      <alignment horizontal="center"/>
    </xf>
    <xf numFmtId="49" fontId="44" fillId="0" borderId="23" xfId="4" applyNumberFormat="1" applyFont="1" applyFill="1" applyBorder="1" applyAlignment="1">
      <alignment horizontal="center"/>
    </xf>
    <xf numFmtId="49" fontId="44" fillId="0" borderId="6" xfId="4" applyNumberFormat="1" applyFont="1" applyFill="1" applyBorder="1" applyAlignment="1">
      <alignment horizontal="center"/>
    </xf>
    <xf numFmtId="0" fontId="44" fillId="0" borderId="6" xfId="4" applyFont="1" applyFill="1" applyBorder="1" applyAlignment="1">
      <alignment horizontal="center"/>
    </xf>
    <xf numFmtId="0" fontId="44" fillId="0" borderId="5" xfId="4" applyFont="1" applyFill="1" applyBorder="1" applyAlignment="1">
      <alignment horizontal="center"/>
    </xf>
  </cellXfs>
  <cellStyles count="9">
    <cellStyle name="桁区切り" xfId="1" builtinId="6"/>
    <cellStyle name="桁区切り 2" xfId="2"/>
    <cellStyle name="桁区切り 3" xfId="6"/>
    <cellStyle name="標準" xfId="0" builtinId="0"/>
    <cellStyle name="標準 2" xfId="4"/>
    <cellStyle name="標準 2 2" xfId="7"/>
    <cellStyle name="標準 3" xfId="5"/>
    <cellStyle name="標準 4" xfId="8"/>
    <cellStyle name="標準_稼動状況（統計用）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22</xdr:row>
      <xdr:rowOff>47625</xdr:rowOff>
    </xdr:from>
    <xdr:to>
      <xdr:col>1</xdr:col>
      <xdr:colOff>1828800</xdr:colOff>
      <xdr:row>25</xdr:row>
      <xdr:rowOff>9525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47675" y="4029075"/>
          <a:ext cx="2038350" cy="504825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476250</xdr:colOff>
      <xdr:row>61</xdr:row>
      <xdr:rowOff>28575</xdr:rowOff>
    </xdr:from>
    <xdr:to>
      <xdr:col>1</xdr:col>
      <xdr:colOff>1781175</xdr:colOff>
      <xdr:row>63</xdr:row>
      <xdr:rowOff>200025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476250" y="11068050"/>
          <a:ext cx="1962150" cy="514350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41</xdr:row>
      <xdr:rowOff>66675</xdr:rowOff>
    </xdr:from>
    <xdr:to>
      <xdr:col>1</xdr:col>
      <xdr:colOff>1790700</xdr:colOff>
      <xdr:row>45</xdr:row>
      <xdr:rowOff>0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381000" y="7486650"/>
          <a:ext cx="2066925" cy="657225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tabSelected="1" zoomScaleNormal="100" workbookViewId="0">
      <selection sqref="A1:L1"/>
    </sheetView>
  </sheetViews>
  <sheetFormatPr defaultRowHeight="13.5"/>
  <cols>
    <col min="1" max="1" width="8.75" style="576" customWidth="1"/>
    <col min="2" max="12" width="7.5" style="576" customWidth="1"/>
    <col min="13" max="24" width="6.875" style="576" customWidth="1"/>
    <col min="25" max="25" width="8.75" style="576" customWidth="1"/>
    <col min="26" max="16384" width="9" style="576"/>
  </cols>
  <sheetData>
    <row r="1" spans="1:25" ht="21">
      <c r="A1" s="599" t="s">
        <v>522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603" t="s">
        <v>523</v>
      </c>
      <c r="N1" s="603"/>
      <c r="O1" s="603"/>
      <c r="P1" s="603"/>
      <c r="Q1" s="603"/>
      <c r="R1" s="603"/>
      <c r="S1" s="603"/>
      <c r="T1" s="603"/>
      <c r="U1" s="603"/>
      <c r="V1" s="603"/>
      <c r="W1" s="603"/>
      <c r="X1" s="603"/>
      <c r="Y1" s="603"/>
    </row>
    <row r="2" spans="1:25">
      <c r="A2" s="602"/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</row>
    <row r="3" spans="1:25" ht="17.25">
      <c r="A3" s="600" t="s">
        <v>805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4" t="s">
        <v>591</v>
      </c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</row>
    <row r="4" spans="1:25" ht="8.25" customHeight="1">
      <c r="A4" s="479"/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79"/>
    </row>
    <row r="5" spans="1:25">
      <c r="A5" s="605" t="s">
        <v>557</v>
      </c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1" t="s">
        <v>558</v>
      </c>
      <c r="N5" s="601"/>
      <c r="O5" s="601"/>
      <c r="P5" s="601"/>
      <c r="Q5" s="601"/>
      <c r="R5" s="601"/>
      <c r="S5" s="601"/>
      <c r="T5" s="601"/>
      <c r="U5" s="601"/>
      <c r="V5" s="601"/>
      <c r="W5" s="601"/>
      <c r="X5" s="601"/>
      <c r="Y5" s="601"/>
    </row>
    <row r="6" spans="1:25" ht="9" customHeight="1">
      <c r="A6" s="479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</row>
    <row r="7" spans="1:25">
      <c r="A7" s="601" t="s">
        <v>490</v>
      </c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</row>
    <row r="8" spans="1:25" ht="14.25" thickBot="1">
      <c r="A8" s="598"/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 t="s">
        <v>405</v>
      </c>
      <c r="N8" s="598"/>
      <c r="O8" s="598"/>
      <c r="P8" s="598"/>
      <c r="Q8" s="598"/>
      <c r="R8" s="598"/>
      <c r="S8" s="598"/>
      <c r="T8" s="598"/>
      <c r="U8" s="598"/>
      <c r="V8" s="598"/>
      <c r="W8" s="598"/>
      <c r="X8" s="598"/>
      <c r="Y8" s="598"/>
    </row>
    <row r="9" spans="1:25" ht="13.5" customHeight="1">
      <c r="A9" s="578" t="s">
        <v>211</v>
      </c>
      <c r="B9" s="616" t="s">
        <v>170</v>
      </c>
      <c r="C9" s="616" t="s">
        <v>171</v>
      </c>
      <c r="D9" s="606" t="s">
        <v>751</v>
      </c>
      <c r="E9" s="607"/>
      <c r="F9" s="608"/>
      <c r="G9" s="606" t="s">
        <v>752</v>
      </c>
      <c r="H9" s="607"/>
      <c r="I9" s="608"/>
      <c r="J9" s="621" t="s">
        <v>754</v>
      </c>
      <c r="K9" s="622"/>
      <c r="L9" s="622"/>
      <c r="M9" s="619" t="s">
        <v>753</v>
      </c>
      <c r="N9" s="619"/>
      <c r="O9" s="619"/>
      <c r="P9" s="619"/>
      <c r="Q9" s="619"/>
      <c r="R9" s="620"/>
      <c r="S9" s="592" t="s">
        <v>174</v>
      </c>
      <c r="T9" s="593"/>
      <c r="U9" s="594"/>
      <c r="V9" s="592" t="s">
        <v>175</v>
      </c>
      <c r="W9" s="593"/>
      <c r="X9" s="594"/>
      <c r="Y9" s="583" t="s">
        <v>211</v>
      </c>
    </row>
    <row r="10" spans="1:25">
      <c r="A10" s="580" t="s">
        <v>502</v>
      </c>
      <c r="B10" s="617"/>
      <c r="C10" s="617"/>
      <c r="D10" s="609"/>
      <c r="E10" s="610"/>
      <c r="F10" s="611"/>
      <c r="G10" s="609"/>
      <c r="H10" s="610"/>
      <c r="I10" s="611"/>
      <c r="J10" s="613" t="s">
        <v>169</v>
      </c>
      <c r="K10" s="615"/>
      <c r="L10" s="615"/>
      <c r="M10" s="615" t="s">
        <v>446</v>
      </c>
      <c r="N10" s="614"/>
      <c r="O10" s="613" t="s">
        <v>447</v>
      </c>
      <c r="P10" s="614"/>
      <c r="Q10" s="613" t="s">
        <v>448</v>
      </c>
      <c r="R10" s="614"/>
      <c r="S10" s="595"/>
      <c r="T10" s="596"/>
      <c r="U10" s="597"/>
      <c r="V10" s="595"/>
      <c r="W10" s="596"/>
      <c r="X10" s="597"/>
      <c r="Y10" s="579" t="s">
        <v>502</v>
      </c>
    </row>
    <row r="11" spans="1:25">
      <c r="A11" s="582" t="s">
        <v>423</v>
      </c>
      <c r="B11" s="618"/>
      <c r="C11" s="618"/>
      <c r="D11" s="582" t="s">
        <v>384</v>
      </c>
      <c r="E11" s="585" t="s">
        <v>234</v>
      </c>
      <c r="F11" s="584" t="s">
        <v>235</v>
      </c>
      <c r="G11" s="582" t="s">
        <v>384</v>
      </c>
      <c r="H11" s="581" t="s">
        <v>234</v>
      </c>
      <c r="I11" s="584" t="s">
        <v>235</v>
      </c>
      <c r="J11" s="581" t="s">
        <v>384</v>
      </c>
      <c r="K11" s="581" t="s">
        <v>234</v>
      </c>
      <c r="L11" s="581" t="s">
        <v>235</v>
      </c>
      <c r="M11" s="582" t="s">
        <v>234</v>
      </c>
      <c r="N11" s="585" t="s">
        <v>235</v>
      </c>
      <c r="O11" s="581" t="s">
        <v>234</v>
      </c>
      <c r="P11" s="584" t="s">
        <v>235</v>
      </c>
      <c r="Q11" s="582" t="s">
        <v>234</v>
      </c>
      <c r="R11" s="585" t="s">
        <v>235</v>
      </c>
      <c r="S11" s="581" t="s">
        <v>384</v>
      </c>
      <c r="T11" s="585" t="s">
        <v>234</v>
      </c>
      <c r="U11" s="585" t="s">
        <v>235</v>
      </c>
      <c r="V11" s="581" t="s">
        <v>384</v>
      </c>
      <c r="W11" s="585" t="s">
        <v>234</v>
      </c>
      <c r="X11" s="585" t="s">
        <v>235</v>
      </c>
      <c r="Y11" s="581" t="s">
        <v>423</v>
      </c>
    </row>
    <row r="12" spans="1:25" ht="18" customHeight="1">
      <c r="A12" s="382" t="s">
        <v>1125</v>
      </c>
      <c r="B12" s="103">
        <v>38</v>
      </c>
      <c r="C12" s="133">
        <v>169</v>
      </c>
      <c r="D12" s="133">
        <v>322</v>
      </c>
      <c r="E12" s="133">
        <v>27</v>
      </c>
      <c r="F12" s="133">
        <v>295</v>
      </c>
      <c r="G12" s="133">
        <v>81</v>
      </c>
      <c r="H12" s="133">
        <v>37</v>
      </c>
      <c r="I12" s="133">
        <v>44</v>
      </c>
      <c r="J12" s="133">
        <v>3196</v>
      </c>
      <c r="K12" s="133">
        <v>1609</v>
      </c>
      <c r="L12" s="133">
        <v>1587</v>
      </c>
      <c r="M12" s="133">
        <v>457</v>
      </c>
      <c r="N12" s="133">
        <v>474</v>
      </c>
      <c r="O12" s="133">
        <v>581</v>
      </c>
      <c r="P12" s="133">
        <v>540</v>
      </c>
      <c r="Q12" s="133">
        <v>571</v>
      </c>
      <c r="R12" s="133">
        <v>573</v>
      </c>
      <c r="S12" s="133">
        <v>869</v>
      </c>
      <c r="T12" s="133">
        <v>410</v>
      </c>
      <c r="U12" s="133">
        <v>459</v>
      </c>
      <c r="V12" s="133">
        <v>1267</v>
      </c>
      <c r="W12" s="133">
        <v>639</v>
      </c>
      <c r="X12" s="104">
        <v>628</v>
      </c>
      <c r="Y12" s="587" t="s">
        <v>1125</v>
      </c>
    </row>
    <row r="13" spans="1:25" ht="18" customHeight="1">
      <c r="A13" s="382" t="s">
        <v>681</v>
      </c>
      <c r="B13" s="103">
        <v>35</v>
      </c>
      <c r="C13" s="133">
        <v>163</v>
      </c>
      <c r="D13" s="133">
        <v>298</v>
      </c>
      <c r="E13" s="133">
        <v>26</v>
      </c>
      <c r="F13" s="133">
        <v>272</v>
      </c>
      <c r="G13" s="133">
        <v>79</v>
      </c>
      <c r="H13" s="133">
        <v>34</v>
      </c>
      <c r="I13" s="133">
        <v>45</v>
      </c>
      <c r="J13" s="133">
        <v>2936</v>
      </c>
      <c r="K13" s="133">
        <v>1508</v>
      </c>
      <c r="L13" s="133">
        <v>1428</v>
      </c>
      <c r="M13" s="133">
        <v>461</v>
      </c>
      <c r="N13" s="133">
        <v>387</v>
      </c>
      <c r="O13" s="133">
        <v>485</v>
      </c>
      <c r="P13" s="133">
        <v>521</v>
      </c>
      <c r="Q13" s="133">
        <v>562</v>
      </c>
      <c r="R13" s="133">
        <v>520</v>
      </c>
      <c r="S13" s="133">
        <v>781</v>
      </c>
      <c r="T13" s="133">
        <v>395</v>
      </c>
      <c r="U13" s="133">
        <v>386</v>
      </c>
      <c r="V13" s="133">
        <v>1146</v>
      </c>
      <c r="W13" s="133">
        <v>571</v>
      </c>
      <c r="X13" s="104">
        <v>575</v>
      </c>
      <c r="Y13" s="37" t="s">
        <v>681</v>
      </c>
    </row>
    <row r="14" spans="1:25" ht="18" customHeight="1">
      <c r="A14" s="382" t="s">
        <v>826</v>
      </c>
      <c r="B14" s="103">
        <v>35</v>
      </c>
      <c r="C14" s="133">
        <v>159</v>
      </c>
      <c r="D14" s="133">
        <v>300</v>
      </c>
      <c r="E14" s="133">
        <v>24</v>
      </c>
      <c r="F14" s="133">
        <v>276</v>
      </c>
      <c r="G14" s="133">
        <v>83</v>
      </c>
      <c r="H14" s="133">
        <v>36</v>
      </c>
      <c r="I14" s="133">
        <v>47</v>
      </c>
      <c r="J14" s="133">
        <v>2829</v>
      </c>
      <c r="K14" s="133">
        <v>1432</v>
      </c>
      <c r="L14" s="133">
        <v>1397</v>
      </c>
      <c r="M14" s="133">
        <v>441</v>
      </c>
      <c r="N14" s="133">
        <v>457</v>
      </c>
      <c r="O14" s="133">
        <v>495</v>
      </c>
      <c r="P14" s="133">
        <v>410</v>
      </c>
      <c r="Q14" s="133">
        <v>496</v>
      </c>
      <c r="R14" s="133">
        <v>530</v>
      </c>
      <c r="S14" s="133">
        <v>755</v>
      </c>
      <c r="T14" s="133">
        <v>379</v>
      </c>
      <c r="U14" s="133">
        <v>376</v>
      </c>
      <c r="V14" s="133">
        <v>1085</v>
      </c>
      <c r="W14" s="133">
        <v>567</v>
      </c>
      <c r="X14" s="133">
        <v>518</v>
      </c>
      <c r="Y14" s="37" t="s">
        <v>826</v>
      </c>
    </row>
    <row r="15" spans="1:25" ht="18" customHeight="1">
      <c r="A15" s="382" t="s">
        <v>827</v>
      </c>
      <c r="B15" s="103">
        <v>34</v>
      </c>
      <c r="C15" s="133">
        <v>145</v>
      </c>
      <c r="D15" s="133">
        <v>283</v>
      </c>
      <c r="E15" s="133">
        <v>25</v>
      </c>
      <c r="F15" s="133">
        <v>258</v>
      </c>
      <c r="G15" s="133">
        <v>72</v>
      </c>
      <c r="H15" s="133">
        <v>33</v>
      </c>
      <c r="I15" s="133">
        <v>39</v>
      </c>
      <c r="J15" s="133">
        <v>2507</v>
      </c>
      <c r="K15" s="133">
        <v>1294</v>
      </c>
      <c r="L15" s="133">
        <v>1213</v>
      </c>
      <c r="M15" s="133">
        <v>400</v>
      </c>
      <c r="N15" s="133">
        <v>351</v>
      </c>
      <c r="O15" s="133">
        <v>431</v>
      </c>
      <c r="P15" s="133">
        <v>480</v>
      </c>
      <c r="Q15" s="133">
        <v>463</v>
      </c>
      <c r="R15" s="133">
        <v>382</v>
      </c>
      <c r="S15" s="133">
        <v>625</v>
      </c>
      <c r="T15" s="133">
        <v>321</v>
      </c>
      <c r="U15" s="133">
        <v>304</v>
      </c>
      <c r="V15" s="133">
        <v>1024</v>
      </c>
      <c r="W15" s="133">
        <v>494</v>
      </c>
      <c r="X15" s="133">
        <v>530</v>
      </c>
      <c r="Y15" s="37" t="s">
        <v>827</v>
      </c>
    </row>
    <row r="16" spans="1:25" ht="18" customHeight="1">
      <c r="A16" s="382" t="s">
        <v>1126</v>
      </c>
      <c r="B16" s="103">
        <f>SUM(B17:B19)</f>
        <v>33</v>
      </c>
      <c r="C16" s="104">
        <f>SUM(C17:C19)</f>
        <v>136</v>
      </c>
      <c r="D16" s="133">
        <f>SUM(E16:F16)</f>
        <v>285</v>
      </c>
      <c r="E16" s="133">
        <f>SUM(E17:E19)</f>
        <v>22</v>
      </c>
      <c r="F16" s="133">
        <f>SUM(F17:F19)</f>
        <v>263</v>
      </c>
      <c r="G16" s="133">
        <f>SUM(H16:I16)</f>
        <v>69</v>
      </c>
      <c r="H16" s="133">
        <f>SUM(H17:H19)</f>
        <v>31</v>
      </c>
      <c r="I16" s="133">
        <f>SUM(I17:I19)</f>
        <v>38</v>
      </c>
      <c r="J16" s="133">
        <f>SUM(K16:L16)</f>
        <v>2487</v>
      </c>
      <c r="K16" s="133">
        <f t="shared" ref="K16:L19" si="0">M16+O16+Q16</f>
        <v>1250</v>
      </c>
      <c r="L16" s="133">
        <f t="shared" si="0"/>
        <v>1237</v>
      </c>
      <c r="M16" s="133">
        <f t="shared" ref="M16:R16" si="1">SUM(M17:M19)</f>
        <v>379</v>
      </c>
      <c r="N16" s="133">
        <f t="shared" si="1"/>
        <v>357</v>
      </c>
      <c r="O16" s="133">
        <f t="shared" si="1"/>
        <v>410</v>
      </c>
      <c r="P16" s="133">
        <f t="shared" si="1"/>
        <v>402</v>
      </c>
      <c r="Q16" s="133">
        <f t="shared" si="1"/>
        <v>461</v>
      </c>
      <c r="R16" s="133">
        <f t="shared" si="1"/>
        <v>478</v>
      </c>
      <c r="S16" s="133">
        <f>SUM(T16:U16)</f>
        <v>552</v>
      </c>
      <c r="T16" s="133">
        <f>SUM(T17:T19)</f>
        <v>280</v>
      </c>
      <c r="U16" s="133">
        <f>SUM(U17:U19)</f>
        <v>272</v>
      </c>
      <c r="V16" s="133">
        <f>SUM(W16:X16)</f>
        <v>855</v>
      </c>
      <c r="W16" s="133">
        <f>SUM(W17:W19)</f>
        <v>462</v>
      </c>
      <c r="X16" s="133">
        <f>SUM(X17:X19)</f>
        <v>393</v>
      </c>
      <c r="Y16" s="37" t="s">
        <v>861</v>
      </c>
    </row>
    <row r="17" spans="1:25" ht="18" customHeight="1">
      <c r="A17" s="382" t="s">
        <v>431</v>
      </c>
      <c r="B17" s="588">
        <v>1</v>
      </c>
      <c r="C17" s="86">
        <v>5</v>
      </c>
      <c r="D17" s="133">
        <f>SUM(E17:F17)</f>
        <v>7</v>
      </c>
      <c r="E17" s="86">
        <v>1</v>
      </c>
      <c r="F17" s="86">
        <v>6</v>
      </c>
      <c r="G17" s="133">
        <f>SUM(H17:I17)</f>
        <v>1</v>
      </c>
      <c r="H17" s="86">
        <v>0</v>
      </c>
      <c r="I17" s="86">
        <v>1</v>
      </c>
      <c r="J17" s="133">
        <f>SUM(K17:L17)</f>
        <v>113</v>
      </c>
      <c r="K17" s="133">
        <f t="shared" si="0"/>
        <v>55</v>
      </c>
      <c r="L17" s="133">
        <f t="shared" si="0"/>
        <v>58</v>
      </c>
      <c r="M17" s="86">
        <v>12</v>
      </c>
      <c r="N17" s="86">
        <v>12</v>
      </c>
      <c r="O17" s="86">
        <v>23</v>
      </c>
      <c r="P17" s="86">
        <v>20</v>
      </c>
      <c r="Q17" s="86">
        <v>20</v>
      </c>
      <c r="R17" s="86">
        <v>26</v>
      </c>
      <c r="S17" s="133">
        <f>SUM(T17:U17)</f>
        <v>43</v>
      </c>
      <c r="T17" s="86">
        <v>23</v>
      </c>
      <c r="U17" s="86">
        <v>20</v>
      </c>
      <c r="V17" s="133">
        <f>SUM(W17:X17)</f>
        <v>58</v>
      </c>
      <c r="W17" s="86">
        <v>32</v>
      </c>
      <c r="X17" s="88">
        <v>26</v>
      </c>
      <c r="Y17" s="586" t="s">
        <v>420</v>
      </c>
    </row>
    <row r="18" spans="1:25" ht="18" customHeight="1">
      <c r="A18" s="382" t="s">
        <v>432</v>
      </c>
      <c r="B18" s="588">
        <v>1</v>
      </c>
      <c r="C18" s="86">
        <v>2</v>
      </c>
      <c r="D18" s="133">
        <f>SUM(E18:F18)</f>
        <v>3</v>
      </c>
      <c r="E18" s="86">
        <v>0</v>
      </c>
      <c r="F18" s="86">
        <v>3</v>
      </c>
      <c r="G18" s="133">
        <f>SUM(H18:I18)</f>
        <v>0</v>
      </c>
      <c r="H18" s="86">
        <v>0</v>
      </c>
      <c r="I18" s="86">
        <v>0</v>
      </c>
      <c r="J18" s="133">
        <f>SUM(K18:L18)</f>
        <v>5</v>
      </c>
      <c r="K18" s="133">
        <f t="shared" si="0"/>
        <v>3</v>
      </c>
      <c r="L18" s="133">
        <f t="shared" si="0"/>
        <v>2</v>
      </c>
      <c r="M18" s="86">
        <v>0</v>
      </c>
      <c r="N18" s="86">
        <v>0</v>
      </c>
      <c r="O18" s="86">
        <v>0</v>
      </c>
      <c r="P18" s="86">
        <v>1</v>
      </c>
      <c r="Q18" s="86">
        <v>3</v>
      </c>
      <c r="R18" s="86">
        <v>1</v>
      </c>
      <c r="S18" s="133">
        <f>SUM(T18:U18)</f>
        <v>0</v>
      </c>
      <c r="T18" s="86">
        <v>0</v>
      </c>
      <c r="U18" s="86">
        <v>0</v>
      </c>
      <c r="V18" s="133">
        <f>SUM(W18:X18)</f>
        <v>3</v>
      </c>
      <c r="W18" s="86">
        <v>2</v>
      </c>
      <c r="X18" s="88">
        <v>1</v>
      </c>
      <c r="Y18" s="586" t="s">
        <v>421</v>
      </c>
    </row>
    <row r="19" spans="1:25" ht="18" customHeight="1" thickBot="1">
      <c r="A19" s="382" t="s">
        <v>433</v>
      </c>
      <c r="B19" s="588">
        <v>31</v>
      </c>
      <c r="C19" s="86">
        <v>129</v>
      </c>
      <c r="D19" s="133">
        <f>SUM(E19:F19)</f>
        <v>275</v>
      </c>
      <c r="E19" s="86">
        <v>21</v>
      </c>
      <c r="F19" s="86">
        <v>254</v>
      </c>
      <c r="G19" s="133">
        <f>SUM(H19:I19)</f>
        <v>68</v>
      </c>
      <c r="H19" s="86">
        <v>31</v>
      </c>
      <c r="I19" s="86">
        <v>37</v>
      </c>
      <c r="J19" s="133">
        <f>SUM(K19:L19)</f>
        <v>2369</v>
      </c>
      <c r="K19" s="133">
        <f t="shared" si="0"/>
        <v>1192</v>
      </c>
      <c r="L19" s="133">
        <f t="shared" si="0"/>
        <v>1177</v>
      </c>
      <c r="M19" s="92">
        <v>367</v>
      </c>
      <c r="N19" s="92">
        <v>345</v>
      </c>
      <c r="O19" s="92">
        <v>387</v>
      </c>
      <c r="P19" s="92">
        <v>381</v>
      </c>
      <c r="Q19" s="92">
        <v>438</v>
      </c>
      <c r="R19" s="92">
        <v>451</v>
      </c>
      <c r="S19" s="106">
        <f>SUM(T19:U19)</f>
        <v>509</v>
      </c>
      <c r="T19" s="92">
        <v>257</v>
      </c>
      <c r="U19" s="92">
        <v>252</v>
      </c>
      <c r="V19" s="106">
        <f>SUM(W19:X19)</f>
        <v>794</v>
      </c>
      <c r="W19" s="92">
        <v>428</v>
      </c>
      <c r="X19" s="96">
        <v>366</v>
      </c>
      <c r="Y19" s="577" t="s">
        <v>422</v>
      </c>
    </row>
    <row r="20" spans="1:25" ht="13.5" customHeight="1">
      <c r="A20" s="612" t="s">
        <v>691</v>
      </c>
      <c r="B20" s="612"/>
      <c r="C20" s="612"/>
      <c r="D20" s="612"/>
      <c r="E20" s="612"/>
      <c r="F20" s="612"/>
      <c r="G20" s="612"/>
      <c r="H20" s="612"/>
      <c r="I20" s="612"/>
      <c r="J20" s="612"/>
      <c r="K20" s="612"/>
      <c r="L20" s="612"/>
    </row>
    <row r="21" spans="1:25"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</row>
  </sheetData>
  <mergeCells count="25">
    <mergeCell ref="A20:L20"/>
    <mergeCell ref="O10:P10"/>
    <mergeCell ref="Q10:R10"/>
    <mergeCell ref="J10:L10"/>
    <mergeCell ref="C9:C11"/>
    <mergeCell ref="M9:R9"/>
    <mergeCell ref="M10:N10"/>
    <mergeCell ref="J9:L9"/>
    <mergeCell ref="B9:B11"/>
    <mergeCell ref="G9:I10"/>
    <mergeCell ref="S9:U10"/>
    <mergeCell ref="V9:X10"/>
    <mergeCell ref="M8:Y8"/>
    <mergeCell ref="A8:L8"/>
    <mergeCell ref="A1:L1"/>
    <mergeCell ref="A3:L3"/>
    <mergeCell ref="A7:L7"/>
    <mergeCell ref="A2:L2"/>
    <mergeCell ref="M1:Y1"/>
    <mergeCell ref="M3:Y3"/>
    <mergeCell ref="M2:Y2"/>
    <mergeCell ref="A5:L5"/>
    <mergeCell ref="M5:Y5"/>
    <mergeCell ref="M7:Y7"/>
    <mergeCell ref="D9:F10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D16 S16:V16 G16" formula="1"/>
    <ignoredError sqref="D17:D19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showGridLines="0" zoomScaleNormal="100" workbookViewId="0">
      <selection sqref="A1:K1"/>
    </sheetView>
  </sheetViews>
  <sheetFormatPr defaultRowHeight="13.5"/>
  <cols>
    <col min="1" max="2" width="2.25" style="8" customWidth="1"/>
    <col min="3" max="3" width="21.75" style="7" customWidth="1"/>
    <col min="4" max="4" width="1" style="7" customWidth="1"/>
    <col min="5" max="11" width="9.25" style="7" customWidth="1"/>
    <col min="12" max="16384" width="9" style="8"/>
  </cols>
  <sheetData>
    <row r="1" spans="1:11" ht="17.25">
      <c r="A1" s="727" t="s">
        <v>813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</row>
    <row r="2" spans="1:11" ht="12" customHeight="1"/>
    <row r="3" spans="1:11" ht="15" customHeight="1">
      <c r="A3" s="633" t="s">
        <v>494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</row>
    <row r="4" spans="1:11" ht="12" customHeight="1"/>
    <row r="5" spans="1:11" ht="15" customHeight="1" thickBot="1">
      <c r="A5" s="623" t="s">
        <v>405</v>
      </c>
      <c r="B5" s="623"/>
      <c r="C5" s="623"/>
      <c r="D5" s="623"/>
      <c r="E5" s="623"/>
      <c r="F5" s="623"/>
      <c r="G5" s="623"/>
      <c r="H5" s="623"/>
      <c r="I5" s="623"/>
      <c r="J5" s="623"/>
      <c r="K5" s="623"/>
    </row>
    <row r="6" spans="1:11">
      <c r="A6" s="650" t="s">
        <v>282</v>
      </c>
      <c r="B6" s="659"/>
      <c r="C6" s="659"/>
      <c r="D6" s="660"/>
      <c r="E6" s="640" t="s">
        <v>688</v>
      </c>
      <c r="F6" s="640" t="s">
        <v>839</v>
      </c>
      <c r="G6" s="651" t="s">
        <v>1142</v>
      </c>
      <c r="H6" s="651" t="s">
        <v>1143</v>
      </c>
      <c r="I6" s="625" t="s">
        <v>1144</v>
      </c>
      <c r="J6" s="625"/>
      <c r="K6" s="625"/>
    </row>
    <row r="7" spans="1:11">
      <c r="A7" s="761"/>
      <c r="B7" s="761"/>
      <c r="C7" s="761"/>
      <c r="D7" s="669"/>
      <c r="E7" s="642"/>
      <c r="F7" s="642"/>
      <c r="G7" s="654"/>
      <c r="H7" s="654"/>
      <c r="I7" s="23" t="s">
        <v>286</v>
      </c>
      <c r="J7" s="23" t="s">
        <v>234</v>
      </c>
      <c r="K7" s="20" t="s">
        <v>235</v>
      </c>
    </row>
    <row r="8" spans="1:11" ht="18" customHeight="1">
      <c r="A8" s="15" t="s">
        <v>283</v>
      </c>
      <c r="B8" s="758" t="s">
        <v>444</v>
      </c>
      <c r="C8" s="759"/>
      <c r="D8" s="28"/>
      <c r="E8" s="81">
        <v>3865</v>
      </c>
      <c r="F8" s="81">
        <v>3850</v>
      </c>
      <c r="G8" s="81">
        <v>3744</v>
      </c>
      <c r="H8" s="81">
        <v>3529</v>
      </c>
      <c r="I8" s="81">
        <f>SUM(I10:I13,I15,I16)</f>
        <v>3512</v>
      </c>
      <c r="J8" s="81">
        <f>SUM(J10:J13,J15,J16)</f>
        <v>1705</v>
      </c>
      <c r="K8" s="81">
        <f>SUM(K10:K13,K15,K16)</f>
        <v>1807</v>
      </c>
    </row>
    <row r="9" spans="1:11" ht="18" customHeight="1">
      <c r="C9" s="29"/>
      <c r="D9" s="28"/>
      <c r="E9" s="81"/>
      <c r="F9" s="81"/>
      <c r="G9" s="81"/>
      <c r="H9" s="81"/>
      <c r="I9" s="81"/>
      <c r="J9" s="81"/>
      <c r="K9" s="81"/>
    </row>
    <row r="10" spans="1:11" ht="18" customHeight="1">
      <c r="A10" s="15"/>
      <c r="B10" s="15"/>
      <c r="C10" s="174" t="s">
        <v>556</v>
      </c>
      <c r="D10" s="28"/>
      <c r="E10" s="81">
        <v>3831</v>
      </c>
      <c r="F10" s="81">
        <v>3817</v>
      </c>
      <c r="G10" s="81">
        <v>3723</v>
      </c>
      <c r="H10" s="81">
        <v>3506</v>
      </c>
      <c r="I10" s="81">
        <f t="shared" ref="I10:I16" si="0">SUM(J10:K10)</f>
        <v>3492</v>
      </c>
      <c r="J10" s="98">
        <v>1693</v>
      </c>
      <c r="K10" s="98">
        <v>1799</v>
      </c>
    </row>
    <row r="11" spans="1:11" ht="18" customHeight="1">
      <c r="A11" s="15"/>
      <c r="B11" s="15"/>
      <c r="C11" s="26" t="s">
        <v>435</v>
      </c>
      <c r="D11" s="28"/>
      <c r="E11" s="81">
        <v>5</v>
      </c>
      <c r="F11" s="81">
        <v>2</v>
      </c>
      <c r="G11" s="81">
        <v>6</v>
      </c>
      <c r="H11" s="81">
        <v>1</v>
      </c>
      <c r="I11" s="81">
        <f t="shared" si="0"/>
        <v>1</v>
      </c>
      <c r="J11" s="99">
        <v>1</v>
      </c>
      <c r="K11" s="99">
        <v>0</v>
      </c>
    </row>
    <row r="12" spans="1:11" ht="18" customHeight="1">
      <c r="A12" s="664"/>
      <c r="B12" s="664"/>
      <c r="C12" s="26" t="s">
        <v>436</v>
      </c>
      <c r="D12" s="28"/>
      <c r="E12" s="81">
        <v>1</v>
      </c>
      <c r="F12" s="81">
        <v>1</v>
      </c>
      <c r="G12" s="81">
        <v>0</v>
      </c>
      <c r="H12" s="81">
        <v>3</v>
      </c>
      <c r="I12" s="81">
        <f t="shared" si="0"/>
        <v>0</v>
      </c>
      <c r="J12" s="99">
        <v>0</v>
      </c>
      <c r="K12" s="99">
        <v>0</v>
      </c>
    </row>
    <row r="13" spans="1:11" ht="18" customHeight="1">
      <c r="A13" s="15"/>
      <c r="B13" s="15"/>
      <c r="C13" s="26" t="s">
        <v>434</v>
      </c>
      <c r="D13" s="28"/>
      <c r="E13" s="81">
        <v>8</v>
      </c>
      <c r="F13" s="81">
        <v>14</v>
      </c>
      <c r="G13" s="81">
        <v>2</v>
      </c>
      <c r="H13" s="81">
        <v>4</v>
      </c>
      <c r="I13" s="81">
        <f t="shared" si="0"/>
        <v>5</v>
      </c>
      <c r="J13" s="99">
        <v>4</v>
      </c>
      <c r="K13" s="99">
        <v>1</v>
      </c>
    </row>
    <row r="14" spans="1:11" ht="18" customHeight="1">
      <c r="A14" s="664" t="s">
        <v>443</v>
      </c>
      <c r="B14" s="664"/>
      <c r="C14" s="26" t="s">
        <v>442</v>
      </c>
      <c r="D14" s="28"/>
      <c r="E14" s="81">
        <v>0</v>
      </c>
      <c r="F14" s="81">
        <v>1</v>
      </c>
      <c r="G14" s="81">
        <v>0</v>
      </c>
      <c r="H14" s="81">
        <v>0</v>
      </c>
      <c r="I14" s="81">
        <f t="shared" si="0"/>
        <v>0</v>
      </c>
      <c r="J14" s="99">
        <v>0</v>
      </c>
      <c r="K14" s="99">
        <v>0</v>
      </c>
    </row>
    <row r="15" spans="1:11" ht="18" customHeight="1">
      <c r="A15" s="15"/>
      <c r="B15" s="15"/>
      <c r="C15" s="26" t="s">
        <v>437</v>
      </c>
      <c r="D15" s="28"/>
      <c r="E15" s="81">
        <v>16</v>
      </c>
      <c r="F15" s="81">
        <v>16</v>
      </c>
      <c r="G15" s="81">
        <v>8</v>
      </c>
      <c r="H15" s="81">
        <v>13</v>
      </c>
      <c r="I15" s="81">
        <f t="shared" si="0"/>
        <v>9</v>
      </c>
      <c r="J15" s="99">
        <v>5</v>
      </c>
      <c r="K15" s="99">
        <v>4</v>
      </c>
    </row>
    <row r="16" spans="1:11" ht="18" customHeight="1">
      <c r="A16" s="15"/>
      <c r="B16" s="15"/>
      <c r="C16" s="26" t="s">
        <v>441</v>
      </c>
      <c r="D16" s="28"/>
      <c r="E16" s="81">
        <v>4</v>
      </c>
      <c r="F16" s="81">
        <v>0</v>
      </c>
      <c r="G16" s="81">
        <v>5</v>
      </c>
      <c r="H16" s="81">
        <v>2</v>
      </c>
      <c r="I16" s="81">
        <f t="shared" si="0"/>
        <v>5</v>
      </c>
      <c r="J16" s="99">
        <v>2</v>
      </c>
      <c r="K16" s="99">
        <v>3</v>
      </c>
    </row>
    <row r="17" spans="1:11" ht="18" customHeight="1">
      <c r="C17" s="29"/>
      <c r="D17" s="28"/>
      <c r="E17" s="81"/>
      <c r="F17" s="81"/>
      <c r="G17" s="81"/>
      <c r="H17" s="81"/>
      <c r="I17" s="81"/>
      <c r="J17" s="100"/>
      <c r="K17" s="100"/>
    </row>
    <row r="18" spans="1:11" ht="18" customHeight="1">
      <c r="A18" s="15"/>
      <c r="B18" s="758" t="s">
        <v>438</v>
      </c>
      <c r="C18" s="760"/>
      <c r="D18" s="28"/>
      <c r="E18" s="81">
        <v>8</v>
      </c>
      <c r="F18" s="81">
        <v>15</v>
      </c>
      <c r="G18" s="81">
        <v>2</v>
      </c>
      <c r="H18" s="81">
        <v>4</v>
      </c>
      <c r="I18" s="81">
        <f>SUM(I19:I20)</f>
        <v>5</v>
      </c>
      <c r="J18" s="81">
        <f>SUM(J19:J20)</f>
        <v>4</v>
      </c>
      <c r="K18" s="81">
        <f>SUM(K19:K20)</f>
        <v>1</v>
      </c>
    </row>
    <row r="19" spans="1:11" ht="18" customHeight="1">
      <c r="A19" s="15"/>
      <c r="B19" s="15"/>
      <c r="C19" s="26" t="s">
        <v>439</v>
      </c>
      <c r="D19" s="28"/>
      <c r="E19" s="81">
        <v>7</v>
      </c>
      <c r="F19" s="81">
        <v>13</v>
      </c>
      <c r="G19" s="81">
        <v>2</v>
      </c>
      <c r="H19" s="81">
        <v>3</v>
      </c>
      <c r="I19" s="81">
        <f>SUM(J19:K19)</f>
        <v>5</v>
      </c>
      <c r="J19" s="591">
        <v>4</v>
      </c>
      <c r="K19" s="591">
        <v>1</v>
      </c>
    </row>
    <row r="20" spans="1:11" ht="18" customHeight="1">
      <c r="A20" s="15"/>
      <c r="B20" s="15"/>
      <c r="C20" s="26" t="s">
        <v>440</v>
      </c>
      <c r="D20" s="28"/>
      <c r="E20" s="85">
        <v>1</v>
      </c>
      <c r="F20" s="85">
        <v>2</v>
      </c>
      <c r="G20" s="85">
        <v>0</v>
      </c>
      <c r="H20" s="85">
        <v>1</v>
      </c>
      <c r="I20" s="81">
        <f>SUM(J20:K20)</f>
        <v>0</v>
      </c>
      <c r="J20" s="591">
        <v>0</v>
      </c>
      <c r="K20" s="591">
        <v>0</v>
      </c>
    </row>
    <row r="21" spans="1:11" ht="18" customHeight="1" thickBot="1">
      <c r="A21" s="172"/>
      <c r="B21" s="172"/>
      <c r="C21" s="172"/>
      <c r="D21" s="32"/>
      <c r="E21" s="42"/>
      <c r="F21" s="42"/>
      <c r="G21" s="42"/>
      <c r="H21" s="42"/>
      <c r="I21" s="42"/>
      <c r="J21" s="42"/>
      <c r="K21" s="42"/>
    </row>
    <row r="22" spans="1:11" ht="15" customHeight="1">
      <c r="A22" s="171" t="s">
        <v>647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</row>
    <row r="23" spans="1:11">
      <c r="I23" s="199"/>
      <c r="J23" s="199"/>
      <c r="K23" s="199"/>
    </row>
  </sheetData>
  <mergeCells count="13">
    <mergeCell ref="A5:K5"/>
    <mergeCell ref="A1:K1"/>
    <mergeCell ref="A3:K3"/>
    <mergeCell ref="B8:C8"/>
    <mergeCell ref="B18:C18"/>
    <mergeCell ref="A12:B12"/>
    <mergeCell ref="A14:B14"/>
    <mergeCell ref="I6:K6"/>
    <mergeCell ref="E6:E7"/>
    <mergeCell ref="F6:F7"/>
    <mergeCell ref="H6:H7"/>
    <mergeCell ref="G6:G7"/>
    <mergeCell ref="A6:D7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zoomScaleNormal="100" workbookViewId="0">
      <selection sqref="A1:K1"/>
    </sheetView>
  </sheetViews>
  <sheetFormatPr defaultRowHeight="13.5"/>
  <cols>
    <col min="1" max="2" width="2.25" style="8" customWidth="1"/>
    <col min="3" max="3" width="21.75" style="7" customWidth="1"/>
    <col min="4" max="4" width="1" style="7" customWidth="1"/>
    <col min="5" max="11" width="9.25" style="7" customWidth="1"/>
    <col min="12" max="16384" width="9" style="8"/>
  </cols>
  <sheetData>
    <row r="1" spans="1:11" ht="17.25">
      <c r="A1" s="727" t="s">
        <v>814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</row>
    <row r="2" spans="1:11" ht="12" customHeight="1"/>
    <row r="3" spans="1:11" ht="15" customHeight="1">
      <c r="A3" s="658" t="s">
        <v>495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</row>
    <row r="4" spans="1:11" ht="12" customHeight="1"/>
    <row r="5" spans="1:11" ht="15" customHeight="1">
      <c r="A5" s="749" t="s">
        <v>284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</row>
    <row r="6" spans="1:11" ht="15" customHeight="1" thickBot="1">
      <c r="A6" s="623" t="s">
        <v>405</v>
      </c>
      <c r="B6" s="623"/>
      <c r="C6" s="623"/>
      <c r="D6" s="623"/>
      <c r="E6" s="623"/>
      <c r="F6" s="623"/>
      <c r="G6" s="623"/>
      <c r="H6" s="623"/>
      <c r="I6" s="623"/>
      <c r="J6" s="623"/>
      <c r="K6" s="623"/>
    </row>
    <row r="7" spans="1:11" ht="18" customHeight="1">
      <c r="A7" s="650" t="s">
        <v>282</v>
      </c>
      <c r="B7" s="659"/>
      <c r="C7" s="659"/>
      <c r="D7" s="660"/>
      <c r="E7" s="640" t="s">
        <v>688</v>
      </c>
      <c r="F7" s="640" t="s">
        <v>839</v>
      </c>
      <c r="G7" s="651" t="s">
        <v>1142</v>
      </c>
      <c r="H7" s="651" t="s">
        <v>1145</v>
      </c>
      <c r="I7" s="625" t="s">
        <v>1144</v>
      </c>
      <c r="J7" s="625"/>
      <c r="K7" s="625"/>
    </row>
    <row r="8" spans="1:11" ht="18" customHeight="1">
      <c r="A8" s="761"/>
      <c r="B8" s="761"/>
      <c r="C8" s="761"/>
      <c r="D8" s="669"/>
      <c r="E8" s="642"/>
      <c r="F8" s="642"/>
      <c r="G8" s="654"/>
      <c r="H8" s="654"/>
      <c r="I8" s="424" t="s">
        <v>286</v>
      </c>
      <c r="J8" s="424" t="s">
        <v>234</v>
      </c>
      <c r="K8" s="423" t="s">
        <v>235</v>
      </c>
    </row>
    <row r="9" spans="1:11" s="29" customFormat="1" ht="9" customHeight="1">
      <c r="D9" s="16"/>
      <c r="E9" s="5"/>
      <c r="F9" s="5"/>
      <c r="G9" s="5"/>
      <c r="H9" s="5"/>
      <c r="I9" s="5"/>
      <c r="J9" s="5"/>
      <c r="K9" s="5"/>
    </row>
    <row r="10" spans="1:11" ht="18" customHeight="1">
      <c r="A10" s="29"/>
      <c r="B10" s="758" t="s">
        <v>444</v>
      </c>
      <c r="C10" s="763"/>
      <c r="D10" s="28"/>
      <c r="E10" s="81">
        <v>3976</v>
      </c>
      <c r="F10" s="81">
        <v>4045</v>
      </c>
      <c r="G10" s="81">
        <v>3968</v>
      </c>
      <c r="H10" s="81">
        <v>3875</v>
      </c>
      <c r="I10" s="81">
        <f>SUM(I12:I16,I18:I19)</f>
        <v>3728</v>
      </c>
      <c r="J10" s="81">
        <f>SUM(J12:J16,J18:J19)</f>
        <v>1915</v>
      </c>
      <c r="K10" s="81">
        <f>SUM(K12:K16,K18:K19)</f>
        <v>1813</v>
      </c>
    </row>
    <row r="11" spans="1:11" ht="18" customHeight="1">
      <c r="A11" s="29"/>
      <c r="B11" s="29"/>
      <c r="C11" s="15"/>
      <c r="D11" s="28"/>
      <c r="E11" s="81"/>
      <c r="F11" s="81"/>
      <c r="G11" s="81"/>
      <c r="H11" s="81"/>
      <c r="I11" s="81"/>
      <c r="J11" s="81"/>
      <c r="K11" s="81"/>
    </row>
    <row r="12" spans="1:11" ht="18" customHeight="1">
      <c r="A12" s="29"/>
      <c r="B12" s="29"/>
      <c r="C12" s="26" t="s">
        <v>445</v>
      </c>
      <c r="D12" s="28"/>
      <c r="E12" s="81">
        <v>1974</v>
      </c>
      <c r="F12" s="81">
        <v>2008</v>
      </c>
      <c r="G12" s="81">
        <v>1999</v>
      </c>
      <c r="H12" s="81">
        <v>1953</v>
      </c>
      <c r="I12" s="81">
        <f t="shared" ref="I12:I19" si="0">SUM(J12:K12)</f>
        <v>1887</v>
      </c>
      <c r="J12" s="73">
        <v>901</v>
      </c>
      <c r="K12" s="73">
        <v>986</v>
      </c>
    </row>
    <row r="13" spans="1:11" ht="18" customHeight="1">
      <c r="A13" s="29"/>
      <c r="B13" s="29"/>
      <c r="C13" s="26" t="s">
        <v>435</v>
      </c>
      <c r="D13" s="28"/>
      <c r="E13" s="81">
        <v>679</v>
      </c>
      <c r="F13" s="81">
        <v>752</v>
      </c>
      <c r="G13" s="81">
        <v>754</v>
      </c>
      <c r="H13" s="81">
        <v>752</v>
      </c>
      <c r="I13" s="81">
        <f t="shared" si="0"/>
        <v>761</v>
      </c>
      <c r="J13" s="73">
        <v>379</v>
      </c>
      <c r="K13" s="73">
        <v>382</v>
      </c>
    </row>
    <row r="14" spans="1:11" ht="18" customHeight="1">
      <c r="A14" s="664"/>
      <c r="B14" s="664"/>
      <c r="C14" s="26" t="s">
        <v>436</v>
      </c>
      <c r="D14" s="28"/>
      <c r="E14" s="81">
        <v>62</v>
      </c>
      <c r="F14" s="81">
        <v>92</v>
      </c>
      <c r="G14" s="81">
        <v>92</v>
      </c>
      <c r="H14" s="81">
        <v>91</v>
      </c>
      <c r="I14" s="81">
        <f t="shared" si="0"/>
        <v>49</v>
      </c>
      <c r="J14" s="73">
        <v>44</v>
      </c>
      <c r="K14" s="73">
        <v>5</v>
      </c>
    </row>
    <row r="15" spans="1:11" ht="18" customHeight="1">
      <c r="A15" s="29"/>
      <c r="B15" s="29"/>
      <c r="C15" s="26" t="s">
        <v>434</v>
      </c>
      <c r="D15" s="28"/>
      <c r="E15" s="81">
        <v>1096</v>
      </c>
      <c r="F15" s="81">
        <v>1086</v>
      </c>
      <c r="G15" s="81">
        <v>1024</v>
      </c>
      <c r="H15" s="81">
        <v>977</v>
      </c>
      <c r="I15" s="81">
        <f t="shared" si="0"/>
        <v>986</v>
      </c>
      <c r="J15" s="73">
        <v>564</v>
      </c>
      <c r="K15" s="73">
        <v>422</v>
      </c>
    </row>
    <row r="16" spans="1:11" ht="18" customHeight="1">
      <c r="A16" s="29"/>
      <c r="B16" s="29"/>
      <c r="C16" s="26" t="s">
        <v>189</v>
      </c>
      <c r="D16" s="28"/>
      <c r="E16" s="81">
        <v>19</v>
      </c>
      <c r="F16" s="81">
        <v>18</v>
      </c>
      <c r="G16" s="81">
        <v>15</v>
      </c>
      <c r="H16" s="81">
        <v>11</v>
      </c>
      <c r="I16" s="73" t="s">
        <v>1146</v>
      </c>
      <c r="J16" s="73" t="s">
        <v>1146</v>
      </c>
      <c r="K16" s="73" t="s">
        <v>1146</v>
      </c>
    </row>
    <row r="17" spans="1:11" ht="18" customHeight="1">
      <c r="A17" s="664" t="s">
        <v>443</v>
      </c>
      <c r="B17" s="664"/>
      <c r="C17" s="26" t="s">
        <v>442</v>
      </c>
      <c r="D17" s="28"/>
      <c r="E17" s="81">
        <v>9</v>
      </c>
      <c r="F17" s="81">
        <v>5</v>
      </c>
      <c r="G17" s="81">
        <v>7</v>
      </c>
      <c r="H17" s="81">
        <v>8</v>
      </c>
      <c r="I17" s="81">
        <f t="shared" si="0"/>
        <v>1</v>
      </c>
      <c r="J17" s="73">
        <v>0</v>
      </c>
      <c r="K17" s="73">
        <v>1</v>
      </c>
    </row>
    <row r="18" spans="1:11" ht="18" customHeight="1">
      <c r="A18" s="29"/>
      <c r="B18" s="29"/>
      <c r="C18" s="26" t="s">
        <v>437</v>
      </c>
      <c r="D18" s="28"/>
      <c r="E18" s="81">
        <v>146</v>
      </c>
      <c r="F18" s="81">
        <v>89</v>
      </c>
      <c r="G18" s="81">
        <v>84</v>
      </c>
      <c r="H18" s="81">
        <v>90</v>
      </c>
      <c r="I18" s="81">
        <f t="shared" si="0"/>
        <v>45</v>
      </c>
      <c r="J18" s="73">
        <v>27</v>
      </c>
      <c r="K18" s="73">
        <v>18</v>
      </c>
    </row>
    <row r="19" spans="1:11" ht="18" customHeight="1">
      <c r="A19" s="29"/>
      <c r="B19" s="29"/>
      <c r="C19" s="26" t="s">
        <v>441</v>
      </c>
      <c r="D19" s="28"/>
      <c r="E19" s="81">
        <v>0</v>
      </c>
      <c r="F19" s="81">
        <v>0</v>
      </c>
      <c r="G19" s="81">
        <v>0</v>
      </c>
      <c r="H19" s="81">
        <v>1</v>
      </c>
      <c r="I19" s="81">
        <f t="shared" si="0"/>
        <v>0</v>
      </c>
      <c r="J19" s="73">
        <v>0</v>
      </c>
      <c r="K19" s="73">
        <v>0</v>
      </c>
    </row>
    <row r="20" spans="1:11" ht="9" customHeight="1" thickBot="1">
      <c r="A20" s="10"/>
      <c r="B20" s="10"/>
      <c r="C20" s="6"/>
      <c r="D20" s="32"/>
      <c r="E20" s="42"/>
      <c r="F20" s="42"/>
      <c r="G20" s="42"/>
      <c r="H20" s="42"/>
      <c r="I20" s="42"/>
      <c r="J20" s="42"/>
      <c r="K20" s="42"/>
    </row>
    <row r="21" spans="1:11" ht="15" customHeight="1">
      <c r="A21" s="664" t="s">
        <v>647</v>
      </c>
      <c r="B21" s="656"/>
      <c r="C21" s="656"/>
      <c r="D21" s="656"/>
      <c r="E21" s="656"/>
      <c r="F21" s="656"/>
      <c r="G21" s="656"/>
      <c r="H21" s="656"/>
      <c r="I21" s="656"/>
      <c r="J21" s="656"/>
      <c r="K21" s="656"/>
    </row>
    <row r="22" spans="1:11" ht="15" customHeight="1">
      <c r="C22" s="8"/>
      <c r="D22" s="8"/>
      <c r="E22" s="8"/>
      <c r="F22" s="8"/>
      <c r="G22" s="8"/>
      <c r="H22" s="8"/>
      <c r="I22" s="77"/>
      <c r="J22" s="77"/>
      <c r="K22" s="77"/>
    </row>
    <row r="23" spans="1:11" ht="12" customHeight="1"/>
    <row r="24" spans="1:11" ht="12" customHeight="1"/>
    <row r="25" spans="1:11" ht="12" customHeight="1"/>
    <row r="26" spans="1:11" ht="12" customHeight="1"/>
  </sheetData>
  <mergeCells count="14">
    <mergeCell ref="A1:K1"/>
    <mergeCell ref="A3:K3"/>
    <mergeCell ref="A21:K21"/>
    <mergeCell ref="A5:K5"/>
    <mergeCell ref="A17:B17"/>
    <mergeCell ref="A14:B14"/>
    <mergeCell ref="A7:D8"/>
    <mergeCell ref="E7:E8"/>
    <mergeCell ref="A6:K6"/>
    <mergeCell ref="G7:G8"/>
    <mergeCell ref="F7:F8"/>
    <mergeCell ref="I7:K7"/>
    <mergeCell ref="B10:C10"/>
    <mergeCell ref="H7:H8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J10:K1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Normal="100" workbookViewId="0">
      <selection sqref="A1:I1"/>
    </sheetView>
  </sheetViews>
  <sheetFormatPr defaultRowHeight="13.5"/>
  <cols>
    <col min="1" max="1" width="1.5" style="7" customWidth="1"/>
    <col min="2" max="2" width="23.125" style="7" customWidth="1"/>
    <col min="3" max="7" width="9.625" style="7" customWidth="1"/>
    <col min="8" max="9" width="9.625" style="8" customWidth="1"/>
    <col min="10" max="16384" width="9" style="8"/>
  </cols>
  <sheetData>
    <row r="1" spans="1:9" ht="12" customHeight="1">
      <c r="A1" s="749" t="s">
        <v>285</v>
      </c>
      <c r="B1" s="749"/>
      <c r="C1" s="749"/>
      <c r="D1" s="749"/>
      <c r="E1" s="749"/>
      <c r="F1" s="749"/>
      <c r="G1" s="749"/>
      <c r="H1" s="749"/>
      <c r="I1" s="749"/>
    </row>
    <row r="2" spans="1:9" ht="12" customHeight="1" thickBot="1">
      <c r="A2" s="623" t="s">
        <v>405</v>
      </c>
      <c r="B2" s="623"/>
      <c r="C2" s="623"/>
      <c r="D2" s="623"/>
      <c r="E2" s="623"/>
      <c r="F2" s="623"/>
      <c r="G2" s="623"/>
      <c r="H2" s="623"/>
      <c r="I2" s="623"/>
    </row>
    <row r="3" spans="1:9" ht="13.5" customHeight="1">
      <c r="A3" s="766" t="s">
        <v>194</v>
      </c>
      <c r="B3" s="767"/>
      <c r="C3" s="640" t="s">
        <v>688</v>
      </c>
      <c r="D3" s="640" t="s">
        <v>839</v>
      </c>
      <c r="E3" s="651" t="s">
        <v>1142</v>
      </c>
      <c r="F3" s="651" t="s">
        <v>1145</v>
      </c>
      <c r="G3" s="625" t="s">
        <v>1144</v>
      </c>
      <c r="H3" s="625"/>
      <c r="I3" s="625"/>
    </row>
    <row r="4" spans="1:9" ht="13.5" customHeight="1">
      <c r="A4" s="768"/>
      <c r="B4" s="769"/>
      <c r="C4" s="642"/>
      <c r="D4" s="642"/>
      <c r="E4" s="654"/>
      <c r="F4" s="654"/>
      <c r="G4" s="424" t="s">
        <v>286</v>
      </c>
      <c r="H4" s="424" t="s">
        <v>234</v>
      </c>
      <c r="I4" s="423" t="s">
        <v>235</v>
      </c>
    </row>
    <row r="5" spans="1:9" s="29" customFormat="1" ht="6" customHeight="1">
      <c r="A5" s="5"/>
      <c r="B5" s="25"/>
      <c r="C5" s="5"/>
      <c r="D5" s="5"/>
      <c r="E5" s="5"/>
      <c r="F5" s="5"/>
      <c r="G5" s="5"/>
      <c r="H5" s="5"/>
      <c r="I5" s="5"/>
    </row>
    <row r="6" spans="1:9" ht="15" customHeight="1">
      <c r="A6" s="764" t="s">
        <v>195</v>
      </c>
      <c r="B6" s="765"/>
      <c r="C6" s="85">
        <v>1105</v>
      </c>
      <c r="D6" s="85">
        <v>1091</v>
      </c>
      <c r="E6" s="85">
        <v>1031</v>
      </c>
      <c r="F6" s="85">
        <v>985</v>
      </c>
      <c r="G6" s="81">
        <f>SUM(G8:G27)</f>
        <v>982</v>
      </c>
      <c r="H6" s="81">
        <f>SUM(H8:H27)</f>
        <v>561</v>
      </c>
      <c r="I6" s="81">
        <f>SUM(I8:I27)</f>
        <v>421</v>
      </c>
    </row>
    <row r="7" spans="1:9" ht="7.5" customHeight="1">
      <c r="A7" s="138"/>
      <c r="B7" s="111"/>
      <c r="C7" s="85"/>
      <c r="D7" s="85"/>
      <c r="E7" s="85"/>
      <c r="F7" s="85"/>
      <c r="G7" s="81"/>
      <c r="H7" s="81"/>
      <c r="I7" s="81"/>
    </row>
    <row r="8" spans="1:9" ht="15" customHeight="1">
      <c r="A8" s="138"/>
      <c r="B8" s="111" t="s">
        <v>196</v>
      </c>
      <c r="C8" s="85">
        <v>2</v>
      </c>
      <c r="D8" s="85">
        <v>0</v>
      </c>
      <c r="E8" s="85">
        <v>2</v>
      </c>
      <c r="F8" s="85">
        <v>0</v>
      </c>
      <c r="G8" s="81">
        <f t="shared" ref="G8:G27" si="0">SUM(H8:I8)</f>
        <v>1</v>
      </c>
      <c r="H8" s="81">
        <v>1</v>
      </c>
      <c r="I8" s="81">
        <v>0</v>
      </c>
    </row>
    <row r="9" spans="1:9" ht="15" customHeight="1">
      <c r="A9" s="138"/>
      <c r="B9" s="111" t="s">
        <v>287</v>
      </c>
      <c r="C9" s="85">
        <v>8</v>
      </c>
      <c r="D9" s="85">
        <v>7</v>
      </c>
      <c r="E9" s="85">
        <v>6</v>
      </c>
      <c r="F9" s="85">
        <v>17</v>
      </c>
      <c r="G9" s="81">
        <f t="shared" si="0"/>
        <v>9</v>
      </c>
      <c r="H9" s="81">
        <v>9</v>
      </c>
      <c r="I9" s="81">
        <v>0</v>
      </c>
    </row>
    <row r="10" spans="1:9" ht="15" customHeight="1">
      <c r="A10" s="138"/>
      <c r="B10" s="111" t="s">
        <v>197</v>
      </c>
      <c r="C10" s="85">
        <v>0</v>
      </c>
      <c r="D10" s="85">
        <v>0</v>
      </c>
      <c r="E10" s="85">
        <v>0</v>
      </c>
      <c r="F10" s="85">
        <v>0</v>
      </c>
      <c r="G10" s="81">
        <f t="shared" si="0"/>
        <v>0</v>
      </c>
      <c r="H10" s="81">
        <v>0</v>
      </c>
      <c r="I10" s="81">
        <v>0</v>
      </c>
    </row>
    <row r="11" spans="1:9" ht="15" customHeight="1">
      <c r="A11" s="138"/>
      <c r="B11" s="111" t="s">
        <v>288</v>
      </c>
      <c r="C11" s="85">
        <v>104</v>
      </c>
      <c r="D11" s="85">
        <v>102</v>
      </c>
      <c r="E11" s="85">
        <v>96</v>
      </c>
      <c r="F11" s="85">
        <v>89</v>
      </c>
      <c r="G11" s="81">
        <f t="shared" si="0"/>
        <v>110</v>
      </c>
      <c r="H11" s="73">
        <v>88</v>
      </c>
      <c r="I11" s="73">
        <v>22</v>
      </c>
    </row>
    <row r="12" spans="1:9" ht="15" customHeight="1">
      <c r="A12" s="138"/>
      <c r="B12" s="111" t="s">
        <v>289</v>
      </c>
      <c r="C12" s="85">
        <v>272</v>
      </c>
      <c r="D12" s="85">
        <v>318</v>
      </c>
      <c r="E12" s="85">
        <v>278</v>
      </c>
      <c r="F12" s="85">
        <v>286</v>
      </c>
      <c r="G12" s="81">
        <f t="shared" si="0"/>
        <v>253</v>
      </c>
      <c r="H12" s="81">
        <v>203</v>
      </c>
      <c r="I12" s="81">
        <v>50</v>
      </c>
    </row>
    <row r="13" spans="1:9" ht="15" customHeight="1">
      <c r="A13" s="138"/>
      <c r="B13" s="111" t="s">
        <v>198</v>
      </c>
      <c r="C13" s="85">
        <v>22</v>
      </c>
      <c r="D13" s="85">
        <v>10</v>
      </c>
      <c r="E13" s="85">
        <v>16</v>
      </c>
      <c r="F13" s="85">
        <v>16</v>
      </c>
      <c r="G13" s="81">
        <f t="shared" si="0"/>
        <v>13</v>
      </c>
      <c r="H13" s="81">
        <v>10</v>
      </c>
      <c r="I13" s="81">
        <v>3</v>
      </c>
    </row>
    <row r="14" spans="1:9" ht="15" customHeight="1">
      <c r="A14" s="138"/>
      <c r="B14" s="111" t="s">
        <v>199</v>
      </c>
      <c r="C14" s="85">
        <v>19</v>
      </c>
      <c r="D14" s="85">
        <v>24</v>
      </c>
      <c r="E14" s="85">
        <v>36</v>
      </c>
      <c r="F14" s="85">
        <v>20</v>
      </c>
      <c r="G14" s="81">
        <f t="shared" si="0"/>
        <v>40</v>
      </c>
      <c r="H14" s="81">
        <v>24</v>
      </c>
      <c r="I14" s="81">
        <v>16</v>
      </c>
    </row>
    <row r="15" spans="1:9" ht="15" customHeight="1">
      <c r="A15" s="138"/>
      <c r="B15" s="111" t="s">
        <v>200</v>
      </c>
      <c r="C15" s="85">
        <v>60</v>
      </c>
      <c r="D15" s="85">
        <v>47</v>
      </c>
      <c r="E15" s="85">
        <v>62</v>
      </c>
      <c r="F15" s="85">
        <v>49</v>
      </c>
      <c r="G15" s="81">
        <f t="shared" si="0"/>
        <v>41</v>
      </c>
      <c r="H15" s="81">
        <v>28</v>
      </c>
      <c r="I15" s="81">
        <v>13</v>
      </c>
    </row>
    <row r="16" spans="1:9" ht="15" customHeight="1">
      <c r="A16" s="138"/>
      <c r="B16" s="111" t="s">
        <v>201</v>
      </c>
      <c r="C16" s="85">
        <v>145</v>
      </c>
      <c r="D16" s="85">
        <v>141</v>
      </c>
      <c r="E16" s="85">
        <v>107</v>
      </c>
      <c r="F16" s="85">
        <v>100</v>
      </c>
      <c r="G16" s="81">
        <f t="shared" si="0"/>
        <v>106</v>
      </c>
      <c r="H16" s="81">
        <v>35</v>
      </c>
      <c r="I16" s="81">
        <v>71</v>
      </c>
    </row>
    <row r="17" spans="1:9" ht="15" customHeight="1">
      <c r="A17" s="138"/>
      <c r="B17" s="111" t="s">
        <v>202</v>
      </c>
      <c r="C17" s="85">
        <v>26</v>
      </c>
      <c r="D17" s="85">
        <v>16</v>
      </c>
      <c r="E17" s="85">
        <v>24</v>
      </c>
      <c r="F17" s="85">
        <v>35</v>
      </c>
      <c r="G17" s="81">
        <f t="shared" si="0"/>
        <v>15</v>
      </c>
      <c r="H17" s="81">
        <v>1</v>
      </c>
      <c r="I17" s="81">
        <v>14</v>
      </c>
    </row>
    <row r="18" spans="1:9" ht="15" customHeight="1">
      <c r="A18" s="138"/>
      <c r="B18" s="111" t="s">
        <v>203</v>
      </c>
      <c r="C18" s="85">
        <v>12</v>
      </c>
      <c r="D18" s="85">
        <v>12</v>
      </c>
      <c r="E18" s="85">
        <v>15</v>
      </c>
      <c r="F18" s="85">
        <v>11</v>
      </c>
      <c r="G18" s="81">
        <f t="shared" si="0"/>
        <v>7</v>
      </c>
      <c r="H18" s="81">
        <v>3</v>
      </c>
      <c r="I18" s="81">
        <v>4</v>
      </c>
    </row>
    <row r="19" spans="1:9" ht="17.25" customHeight="1">
      <c r="A19" s="139"/>
      <c r="B19" s="112" t="s">
        <v>204</v>
      </c>
      <c r="C19" s="85">
        <v>59</v>
      </c>
      <c r="D19" s="85">
        <v>62</v>
      </c>
      <c r="E19" s="85">
        <v>62</v>
      </c>
      <c r="F19" s="85">
        <v>57</v>
      </c>
      <c r="G19" s="81">
        <f t="shared" si="0"/>
        <v>50</v>
      </c>
      <c r="H19" s="81">
        <v>25</v>
      </c>
      <c r="I19" s="81">
        <v>25</v>
      </c>
    </row>
    <row r="20" spans="1:9" ht="15" customHeight="1">
      <c r="A20" s="138"/>
      <c r="B20" s="111" t="s">
        <v>205</v>
      </c>
      <c r="C20" s="85">
        <v>85</v>
      </c>
      <c r="D20" s="85">
        <v>64</v>
      </c>
      <c r="E20" s="85">
        <v>67</v>
      </c>
      <c r="F20" s="85">
        <v>53</v>
      </c>
      <c r="G20" s="81">
        <f t="shared" si="0"/>
        <v>60</v>
      </c>
      <c r="H20" s="81">
        <v>22</v>
      </c>
      <c r="I20" s="81">
        <v>38</v>
      </c>
    </row>
    <row r="21" spans="1:9" ht="15" customHeight="1">
      <c r="A21" s="138"/>
      <c r="B21" s="113" t="s">
        <v>206</v>
      </c>
      <c r="C21" s="85">
        <v>39</v>
      </c>
      <c r="D21" s="85">
        <v>47</v>
      </c>
      <c r="E21" s="85">
        <v>34</v>
      </c>
      <c r="F21" s="85">
        <v>24</v>
      </c>
      <c r="G21" s="81">
        <f t="shared" si="0"/>
        <v>27</v>
      </c>
      <c r="H21" s="81">
        <v>2</v>
      </c>
      <c r="I21" s="81">
        <v>25</v>
      </c>
    </row>
    <row r="22" spans="1:9" ht="15" customHeight="1">
      <c r="A22" s="138"/>
      <c r="B22" s="111" t="s">
        <v>207</v>
      </c>
      <c r="C22" s="85">
        <v>2</v>
      </c>
      <c r="D22" s="85">
        <v>8</v>
      </c>
      <c r="E22" s="85">
        <v>2</v>
      </c>
      <c r="F22" s="85">
        <v>16</v>
      </c>
      <c r="G22" s="81">
        <f t="shared" si="0"/>
        <v>3</v>
      </c>
      <c r="H22" s="81">
        <v>0</v>
      </c>
      <c r="I22" s="81">
        <v>3</v>
      </c>
    </row>
    <row r="23" spans="1:9" ht="15" customHeight="1">
      <c r="A23" s="138"/>
      <c r="B23" s="111" t="s">
        <v>208</v>
      </c>
      <c r="C23" s="85">
        <v>108</v>
      </c>
      <c r="D23" s="85">
        <v>108</v>
      </c>
      <c r="E23" s="85">
        <v>103</v>
      </c>
      <c r="F23" s="85">
        <v>69</v>
      </c>
      <c r="G23" s="81">
        <f t="shared" si="0"/>
        <v>88</v>
      </c>
      <c r="H23" s="81">
        <v>9</v>
      </c>
      <c r="I23" s="81">
        <v>79</v>
      </c>
    </row>
    <row r="24" spans="1:9" ht="15" customHeight="1">
      <c r="A24" s="138"/>
      <c r="B24" s="111" t="s">
        <v>648</v>
      </c>
      <c r="C24" s="85">
        <v>26</v>
      </c>
      <c r="D24" s="85">
        <v>18</v>
      </c>
      <c r="E24" s="85">
        <v>16</v>
      </c>
      <c r="F24" s="85">
        <v>21</v>
      </c>
      <c r="G24" s="81">
        <f t="shared" si="0"/>
        <v>23</v>
      </c>
      <c r="H24" s="81">
        <v>8</v>
      </c>
      <c r="I24" s="81">
        <v>15</v>
      </c>
    </row>
    <row r="25" spans="1:9" ht="17.25" customHeight="1">
      <c r="A25" s="139"/>
      <c r="B25" s="112" t="s">
        <v>601</v>
      </c>
      <c r="C25" s="85">
        <v>54</v>
      </c>
      <c r="D25" s="85">
        <v>60</v>
      </c>
      <c r="E25" s="85">
        <v>55</v>
      </c>
      <c r="F25" s="85">
        <v>54</v>
      </c>
      <c r="G25" s="81">
        <f t="shared" si="0"/>
        <v>50</v>
      </c>
      <c r="H25" s="81">
        <v>33</v>
      </c>
      <c r="I25" s="81">
        <v>17</v>
      </c>
    </row>
    <row r="26" spans="1:9" ht="17.25" customHeight="1">
      <c r="A26" s="139"/>
      <c r="B26" s="112" t="s">
        <v>602</v>
      </c>
      <c r="C26" s="85">
        <v>59</v>
      </c>
      <c r="D26" s="85">
        <v>43</v>
      </c>
      <c r="E26" s="85">
        <v>48</v>
      </c>
      <c r="F26" s="85">
        <v>61</v>
      </c>
      <c r="G26" s="81">
        <f t="shared" si="0"/>
        <v>63</v>
      </c>
      <c r="H26" s="81">
        <v>38</v>
      </c>
      <c r="I26" s="81">
        <v>25</v>
      </c>
    </row>
    <row r="27" spans="1:9" ht="15" customHeight="1">
      <c r="A27" s="138"/>
      <c r="B27" s="111" t="s">
        <v>290</v>
      </c>
      <c r="C27" s="85">
        <v>3</v>
      </c>
      <c r="D27" s="85">
        <v>4</v>
      </c>
      <c r="E27" s="85">
        <v>2</v>
      </c>
      <c r="F27" s="85">
        <v>7</v>
      </c>
      <c r="G27" s="81">
        <f t="shared" si="0"/>
        <v>23</v>
      </c>
      <c r="H27" s="81">
        <v>22</v>
      </c>
      <c r="I27" s="81">
        <v>1</v>
      </c>
    </row>
    <row r="28" spans="1:9" s="29" customFormat="1" ht="3.75" customHeight="1" thickBot="1">
      <c r="A28" s="42"/>
      <c r="B28" s="42"/>
      <c r="C28" s="41"/>
      <c r="D28" s="42"/>
      <c r="E28" s="42"/>
      <c r="F28" s="42"/>
      <c r="G28" s="42"/>
      <c r="H28" s="42"/>
      <c r="I28" s="42"/>
    </row>
    <row r="29" spans="1:9" ht="13.5" customHeight="1">
      <c r="A29" s="7" t="s">
        <v>649</v>
      </c>
      <c r="G29" s="199"/>
      <c r="H29" s="199"/>
      <c r="I29" s="199"/>
    </row>
  </sheetData>
  <mergeCells count="9">
    <mergeCell ref="A6:B6"/>
    <mergeCell ref="D3:D4"/>
    <mergeCell ref="C3:C4"/>
    <mergeCell ref="A2:I2"/>
    <mergeCell ref="A1:I1"/>
    <mergeCell ref="E3:E4"/>
    <mergeCell ref="A3:B4"/>
    <mergeCell ref="F3:F4"/>
    <mergeCell ref="G3:I3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zoomScaleNormal="100" workbookViewId="0">
      <selection sqref="A1:J1"/>
    </sheetView>
  </sheetViews>
  <sheetFormatPr defaultRowHeight="13.5"/>
  <cols>
    <col min="1" max="1" width="1.625" style="7" customWidth="1"/>
    <col min="2" max="2" width="14.375" style="7" customWidth="1"/>
    <col min="3" max="3" width="1.625" style="7" customWidth="1"/>
    <col min="4" max="8" width="10.625" style="7" customWidth="1"/>
    <col min="9" max="10" width="10.625" style="8" customWidth="1"/>
    <col min="11" max="16384" width="9" style="8"/>
  </cols>
  <sheetData>
    <row r="1" spans="1:14" ht="12" customHeight="1">
      <c r="A1" s="749" t="s">
        <v>291</v>
      </c>
      <c r="B1" s="749"/>
      <c r="C1" s="749"/>
      <c r="D1" s="749"/>
      <c r="E1" s="749"/>
      <c r="F1" s="749"/>
      <c r="G1" s="749"/>
      <c r="H1" s="749"/>
      <c r="I1" s="749"/>
      <c r="J1" s="749"/>
    </row>
    <row r="2" spans="1:14" ht="12" customHeight="1" thickBot="1">
      <c r="A2" s="623" t="s">
        <v>405</v>
      </c>
      <c r="B2" s="623"/>
      <c r="C2" s="623"/>
      <c r="D2" s="623"/>
      <c r="E2" s="623"/>
      <c r="F2" s="623"/>
      <c r="G2" s="623"/>
      <c r="H2" s="623"/>
      <c r="I2" s="623"/>
      <c r="J2" s="623"/>
    </row>
    <row r="3" spans="1:14" ht="12.75" customHeight="1">
      <c r="A3" s="772" t="s">
        <v>65</v>
      </c>
      <c r="B3" s="772"/>
      <c r="C3" s="773"/>
      <c r="D3" s="640" t="s">
        <v>688</v>
      </c>
      <c r="E3" s="640" t="s">
        <v>839</v>
      </c>
      <c r="F3" s="651" t="s">
        <v>1142</v>
      </c>
      <c r="G3" s="651" t="s">
        <v>1147</v>
      </c>
      <c r="H3" s="625" t="s">
        <v>1144</v>
      </c>
      <c r="I3" s="625"/>
      <c r="J3" s="625"/>
      <c r="K3" s="29"/>
      <c r="L3" s="29"/>
      <c r="M3" s="29"/>
      <c r="N3" s="29"/>
    </row>
    <row r="4" spans="1:14" ht="12.75" customHeight="1">
      <c r="A4" s="774"/>
      <c r="B4" s="774"/>
      <c r="C4" s="775"/>
      <c r="D4" s="642"/>
      <c r="E4" s="642"/>
      <c r="F4" s="654"/>
      <c r="G4" s="654"/>
      <c r="H4" s="424" t="s">
        <v>286</v>
      </c>
      <c r="I4" s="424" t="s">
        <v>234</v>
      </c>
      <c r="J4" s="423" t="s">
        <v>235</v>
      </c>
    </row>
    <row r="5" spans="1:14" s="29" customFormat="1" ht="6" customHeight="1">
      <c r="A5" s="2"/>
      <c r="B5" s="2"/>
      <c r="C5" s="25"/>
      <c r="D5" s="5"/>
      <c r="E5" s="5"/>
      <c r="F5" s="5"/>
      <c r="G5" s="5"/>
      <c r="H5" s="5"/>
      <c r="I5" s="5"/>
      <c r="J5" s="5"/>
    </row>
    <row r="6" spans="1:14" ht="13.5" customHeight="1">
      <c r="A6" s="770" t="s">
        <v>438</v>
      </c>
      <c r="B6" s="770"/>
      <c r="C6" s="771"/>
      <c r="D6" s="81">
        <v>1105</v>
      </c>
      <c r="E6" s="81">
        <v>1091</v>
      </c>
      <c r="F6" s="81">
        <v>1031</v>
      </c>
      <c r="G6" s="81">
        <v>985</v>
      </c>
      <c r="H6" s="81">
        <f>SUM(I6:J6)</f>
        <v>982</v>
      </c>
      <c r="I6" s="81">
        <v>561</v>
      </c>
      <c r="J6" s="81">
        <v>421</v>
      </c>
      <c r="K6" s="72"/>
    </row>
    <row r="7" spans="1:14" ht="4.5" customHeight="1">
      <c r="A7" s="15"/>
      <c r="B7" s="84"/>
      <c r="C7" s="28"/>
      <c r="D7" s="81"/>
      <c r="E7" s="81"/>
      <c r="F7" s="81"/>
      <c r="G7" s="81"/>
      <c r="H7" s="81"/>
      <c r="I7" s="73"/>
      <c r="J7" s="73"/>
      <c r="K7" s="72"/>
    </row>
    <row r="8" spans="1:14" ht="13.5" customHeight="1">
      <c r="A8" s="770" t="s">
        <v>439</v>
      </c>
      <c r="B8" s="770"/>
      <c r="C8" s="771"/>
      <c r="D8" s="81">
        <v>802</v>
      </c>
      <c r="E8" s="81">
        <v>810</v>
      </c>
      <c r="F8" s="81">
        <v>732</v>
      </c>
      <c r="G8" s="81">
        <v>682</v>
      </c>
      <c r="H8" s="81">
        <f>SUM(I8:J8)</f>
        <v>709</v>
      </c>
      <c r="I8" s="73">
        <f>I6-I10</f>
        <v>354</v>
      </c>
      <c r="J8" s="73">
        <f>J6-J10</f>
        <v>355</v>
      </c>
      <c r="K8" s="72"/>
    </row>
    <row r="9" spans="1:14" s="212" customFormat="1" ht="4.5" customHeight="1">
      <c r="A9" s="211"/>
      <c r="B9" s="214"/>
      <c r="C9" s="28"/>
      <c r="D9" s="81"/>
      <c r="E9" s="81"/>
      <c r="F9" s="81"/>
      <c r="G9" s="81"/>
      <c r="H9" s="81"/>
      <c r="I9" s="73"/>
      <c r="J9" s="73"/>
      <c r="K9" s="72"/>
    </row>
    <row r="10" spans="1:14" ht="13.5" customHeight="1">
      <c r="A10" s="770" t="s">
        <v>66</v>
      </c>
      <c r="B10" s="770"/>
      <c r="C10" s="771"/>
      <c r="D10" s="81">
        <v>303</v>
      </c>
      <c r="E10" s="81">
        <v>281</v>
      </c>
      <c r="F10" s="81">
        <v>299</v>
      </c>
      <c r="G10" s="81">
        <v>303</v>
      </c>
      <c r="H10" s="81">
        <f>SUM(I10:J10)</f>
        <v>273</v>
      </c>
      <c r="I10" s="73">
        <v>207</v>
      </c>
      <c r="J10" s="73">
        <v>66</v>
      </c>
      <c r="K10" s="72"/>
    </row>
    <row r="11" spans="1:14" ht="3.75" customHeight="1">
      <c r="A11" s="15"/>
      <c r="B11" s="15"/>
      <c r="C11" s="28"/>
      <c r="D11" s="81"/>
      <c r="E11" s="81"/>
      <c r="F11" s="81"/>
      <c r="G11" s="81"/>
      <c r="H11" s="81"/>
      <c r="I11" s="73"/>
      <c r="J11" s="73"/>
      <c r="K11" s="72"/>
    </row>
    <row r="12" spans="1:14" ht="13.5" customHeight="1">
      <c r="A12" s="30"/>
      <c r="B12" s="213" t="s">
        <v>155</v>
      </c>
      <c r="C12" s="28"/>
      <c r="D12" s="81">
        <v>2</v>
      </c>
      <c r="E12" s="81">
        <v>3</v>
      </c>
      <c r="F12" s="81">
        <v>3</v>
      </c>
      <c r="G12" s="81">
        <v>3</v>
      </c>
      <c r="H12" s="81">
        <f>SUM(I12:J12)</f>
        <v>3</v>
      </c>
      <c r="I12" s="73">
        <v>2</v>
      </c>
      <c r="J12" s="73">
        <v>1</v>
      </c>
      <c r="K12" s="72"/>
    </row>
    <row r="13" spans="1:14" ht="13.5" customHeight="1">
      <c r="A13" s="30"/>
      <c r="B13" s="213" t="s">
        <v>161</v>
      </c>
      <c r="C13" s="28"/>
      <c r="D13" s="81">
        <v>5</v>
      </c>
      <c r="E13" s="81">
        <v>4</v>
      </c>
      <c r="F13" s="81">
        <v>10</v>
      </c>
      <c r="G13" s="81">
        <v>7</v>
      </c>
      <c r="H13" s="81">
        <f>SUM(I13:J13)</f>
        <v>9</v>
      </c>
      <c r="I13" s="73">
        <v>8</v>
      </c>
      <c r="J13" s="73">
        <v>1</v>
      </c>
      <c r="K13" s="72"/>
    </row>
    <row r="14" spans="1:14" ht="13.5" customHeight="1">
      <c r="A14" s="30"/>
      <c r="B14" s="213" t="s">
        <v>292</v>
      </c>
      <c r="C14" s="1"/>
      <c r="D14" s="81">
        <v>63</v>
      </c>
      <c r="E14" s="81">
        <v>60</v>
      </c>
      <c r="F14" s="81">
        <v>58</v>
      </c>
      <c r="G14" s="81">
        <v>56</v>
      </c>
      <c r="H14" s="81">
        <f>SUM(I14:J14)</f>
        <v>49</v>
      </c>
      <c r="I14" s="73">
        <v>29</v>
      </c>
      <c r="J14" s="73">
        <v>20</v>
      </c>
      <c r="K14" s="72"/>
    </row>
    <row r="15" spans="1:14" ht="13.5" customHeight="1">
      <c r="A15" s="30"/>
      <c r="B15" s="213" t="s">
        <v>293</v>
      </c>
      <c r="C15" s="1"/>
      <c r="D15" s="81">
        <v>19</v>
      </c>
      <c r="E15" s="81">
        <v>18</v>
      </c>
      <c r="F15" s="81">
        <v>23</v>
      </c>
      <c r="G15" s="81">
        <v>29</v>
      </c>
      <c r="H15" s="81">
        <f>SUM(I15:J15)</f>
        <v>27</v>
      </c>
      <c r="I15" s="73">
        <v>23</v>
      </c>
      <c r="J15" s="73">
        <v>4</v>
      </c>
      <c r="K15" s="72"/>
    </row>
    <row r="16" spans="1:14" ht="13.5" customHeight="1">
      <c r="A16" s="30"/>
      <c r="B16" s="213" t="s">
        <v>156</v>
      </c>
      <c r="C16" s="1"/>
      <c r="D16" s="81">
        <v>2</v>
      </c>
      <c r="E16" s="81">
        <v>1</v>
      </c>
      <c r="F16" s="81">
        <v>1</v>
      </c>
      <c r="G16" s="81">
        <v>1</v>
      </c>
      <c r="H16" s="81">
        <f>SUM(I16:J16)</f>
        <v>1</v>
      </c>
      <c r="I16" s="73">
        <v>1</v>
      </c>
      <c r="J16" s="73">
        <v>0</v>
      </c>
      <c r="K16" s="72"/>
    </row>
    <row r="17" spans="1:11" ht="13.5" customHeight="1">
      <c r="A17" s="30"/>
      <c r="B17" s="213" t="s">
        <v>167</v>
      </c>
      <c r="C17" s="1"/>
      <c r="D17" s="81">
        <v>0</v>
      </c>
      <c r="E17" s="81">
        <v>0</v>
      </c>
      <c r="F17" s="81">
        <v>1</v>
      </c>
      <c r="G17" s="81">
        <v>0</v>
      </c>
      <c r="H17" s="81">
        <f t="shared" ref="H17:H25" si="0">SUM(I17:J17)</f>
        <v>2</v>
      </c>
      <c r="I17" s="73">
        <v>2</v>
      </c>
      <c r="J17" s="73">
        <v>0</v>
      </c>
      <c r="K17" s="72"/>
    </row>
    <row r="18" spans="1:11" ht="13.5" customHeight="1">
      <c r="A18" s="30"/>
      <c r="B18" s="213" t="s">
        <v>294</v>
      </c>
      <c r="C18" s="1"/>
      <c r="D18" s="81">
        <v>45</v>
      </c>
      <c r="E18" s="81">
        <v>49</v>
      </c>
      <c r="F18" s="81">
        <v>44</v>
      </c>
      <c r="G18" s="81">
        <v>39</v>
      </c>
      <c r="H18" s="81">
        <f t="shared" si="0"/>
        <v>29</v>
      </c>
      <c r="I18" s="73">
        <v>26</v>
      </c>
      <c r="J18" s="73">
        <v>3</v>
      </c>
      <c r="K18" s="72"/>
    </row>
    <row r="19" spans="1:11" ht="13.5" customHeight="1">
      <c r="A19" s="30"/>
      <c r="B19" s="213" t="s">
        <v>162</v>
      </c>
      <c r="C19" s="1"/>
      <c r="D19" s="81">
        <v>5</v>
      </c>
      <c r="E19" s="81">
        <v>1</v>
      </c>
      <c r="F19" s="81">
        <v>2</v>
      </c>
      <c r="G19" s="81">
        <v>1</v>
      </c>
      <c r="H19" s="81">
        <f t="shared" si="0"/>
        <v>0</v>
      </c>
      <c r="I19" s="73">
        <v>0</v>
      </c>
      <c r="J19" s="73">
        <v>0</v>
      </c>
      <c r="K19" s="72"/>
    </row>
    <row r="20" spans="1:11" ht="13.5" customHeight="1">
      <c r="A20" s="30"/>
      <c r="B20" s="213" t="s">
        <v>295</v>
      </c>
      <c r="C20" s="1"/>
      <c r="D20" s="81">
        <v>4</v>
      </c>
      <c r="E20" s="81">
        <v>4</v>
      </c>
      <c r="F20" s="81">
        <v>3</v>
      </c>
      <c r="G20" s="81">
        <v>2</v>
      </c>
      <c r="H20" s="81">
        <f t="shared" si="0"/>
        <v>1</v>
      </c>
      <c r="I20" s="73">
        <v>0</v>
      </c>
      <c r="J20" s="73">
        <v>1</v>
      </c>
      <c r="K20" s="72"/>
    </row>
    <row r="21" spans="1:11" ht="13.5" customHeight="1">
      <c r="A21" s="30"/>
      <c r="B21" s="213" t="s">
        <v>296</v>
      </c>
      <c r="C21" s="1"/>
      <c r="D21" s="81">
        <v>22</v>
      </c>
      <c r="E21" s="81">
        <v>19</v>
      </c>
      <c r="F21" s="81">
        <v>26</v>
      </c>
      <c r="G21" s="81">
        <v>23</v>
      </c>
      <c r="H21" s="81">
        <f t="shared" si="0"/>
        <v>25</v>
      </c>
      <c r="I21" s="73">
        <v>22</v>
      </c>
      <c r="J21" s="73">
        <v>3</v>
      </c>
      <c r="K21" s="72"/>
    </row>
    <row r="22" spans="1:11" ht="13.5" customHeight="1">
      <c r="A22" s="30"/>
      <c r="B22" s="213" t="s">
        <v>297</v>
      </c>
      <c r="C22" s="1"/>
      <c r="D22" s="81">
        <v>8</v>
      </c>
      <c r="E22" s="81">
        <v>10</v>
      </c>
      <c r="F22" s="81">
        <v>13</v>
      </c>
      <c r="G22" s="81">
        <v>8</v>
      </c>
      <c r="H22" s="81">
        <f t="shared" si="0"/>
        <v>8</v>
      </c>
      <c r="I22" s="73">
        <v>7</v>
      </c>
      <c r="J22" s="73">
        <v>1</v>
      </c>
      <c r="K22" s="72"/>
    </row>
    <row r="23" spans="1:11" ht="13.5" customHeight="1">
      <c r="A23" s="30"/>
      <c r="B23" s="213" t="s">
        <v>91</v>
      </c>
      <c r="C23" s="1"/>
      <c r="D23" s="81">
        <v>1</v>
      </c>
      <c r="E23" s="81">
        <v>0</v>
      </c>
      <c r="F23" s="81">
        <v>1</v>
      </c>
      <c r="G23" s="81">
        <v>2</v>
      </c>
      <c r="H23" s="81">
        <f t="shared" si="0"/>
        <v>1</v>
      </c>
      <c r="I23" s="73">
        <v>1</v>
      </c>
      <c r="J23" s="73">
        <v>0</v>
      </c>
      <c r="K23" s="72"/>
    </row>
    <row r="24" spans="1:11" ht="13.5" customHeight="1">
      <c r="A24" s="30"/>
      <c r="B24" s="213" t="s">
        <v>298</v>
      </c>
      <c r="C24" s="1"/>
      <c r="D24" s="81">
        <v>14</v>
      </c>
      <c r="E24" s="81">
        <v>20</v>
      </c>
      <c r="F24" s="81">
        <v>16</v>
      </c>
      <c r="G24" s="81">
        <v>11</v>
      </c>
      <c r="H24" s="81">
        <f t="shared" si="0"/>
        <v>13</v>
      </c>
      <c r="I24" s="73">
        <v>13</v>
      </c>
      <c r="J24" s="73">
        <v>0</v>
      </c>
      <c r="K24" s="72"/>
    </row>
    <row r="25" spans="1:11" ht="13.5" customHeight="1">
      <c r="A25" s="30"/>
      <c r="B25" s="213" t="s">
        <v>163</v>
      </c>
      <c r="C25" s="28"/>
      <c r="D25" s="81">
        <v>5</v>
      </c>
      <c r="E25" s="81">
        <v>2</v>
      </c>
      <c r="F25" s="81">
        <v>7</v>
      </c>
      <c r="G25" s="81">
        <v>5</v>
      </c>
      <c r="H25" s="81">
        <f t="shared" si="0"/>
        <v>4</v>
      </c>
      <c r="I25" s="73">
        <v>2</v>
      </c>
      <c r="J25" s="73">
        <v>2</v>
      </c>
      <c r="K25" s="72"/>
    </row>
    <row r="26" spans="1:11" ht="13.5" customHeight="1">
      <c r="A26" s="30"/>
      <c r="B26" s="213" t="s">
        <v>299</v>
      </c>
      <c r="C26" s="1"/>
      <c r="D26" s="81">
        <v>89</v>
      </c>
      <c r="E26" s="81">
        <v>65</v>
      </c>
      <c r="F26" s="81">
        <v>71</v>
      </c>
      <c r="G26" s="81">
        <v>77</v>
      </c>
      <c r="H26" s="81">
        <f>SUM(I26:J26)</f>
        <v>71</v>
      </c>
      <c r="I26" s="73">
        <v>48</v>
      </c>
      <c r="J26" s="73">
        <v>23</v>
      </c>
      <c r="K26" s="72"/>
    </row>
    <row r="27" spans="1:11" ht="13.5" customHeight="1">
      <c r="A27" s="30"/>
      <c r="B27" s="213" t="s">
        <v>165</v>
      </c>
      <c r="C27" s="1"/>
      <c r="D27" s="85">
        <v>6</v>
      </c>
      <c r="E27" s="85">
        <v>2</v>
      </c>
      <c r="F27" s="85">
        <v>3</v>
      </c>
      <c r="G27" s="85">
        <v>4</v>
      </c>
      <c r="H27" s="81">
        <f>SUM(I27:J27)</f>
        <v>3</v>
      </c>
      <c r="I27" s="73">
        <v>3</v>
      </c>
      <c r="J27" s="83">
        <v>0</v>
      </c>
      <c r="K27" s="72"/>
    </row>
    <row r="28" spans="1:11" ht="13.5" customHeight="1">
      <c r="A28" s="30"/>
      <c r="B28" s="213" t="s">
        <v>166</v>
      </c>
      <c r="C28" s="1"/>
      <c r="D28" s="85">
        <v>4</v>
      </c>
      <c r="E28" s="85">
        <v>2</v>
      </c>
      <c r="F28" s="85">
        <v>3</v>
      </c>
      <c r="G28" s="85">
        <v>2</v>
      </c>
      <c r="H28" s="81">
        <f>SUM(I28:J28)</f>
        <v>2</v>
      </c>
      <c r="I28" s="83">
        <v>2</v>
      </c>
      <c r="J28" s="83">
        <v>0</v>
      </c>
      <c r="K28" s="72"/>
    </row>
    <row r="29" spans="1:11" ht="13.5" customHeight="1">
      <c r="A29" s="30"/>
      <c r="B29" s="213" t="s">
        <v>157</v>
      </c>
      <c r="C29" s="1"/>
      <c r="D29" s="85">
        <v>3</v>
      </c>
      <c r="E29" s="85">
        <v>4</v>
      </c>
      <c r="F29" s="85">
        <v>3</v>
      </c>
      <c r="G29" s="85">
        <v>2</v>
      </c>
      <c r="H29" s="81">
        <f>SUM(I29:J29)</f>
        <v>4</v>
      </c>
      <c r="I29" s="83">
        <v>2</v>
      </c>
      <c r="J29" s="83">
        <v>2</v>
      </c>
      <c r="K29" s="72"/>
    </row>
    <row r="30" spans="1:11" ht="13.5" customHeight="1">
      <c r="A30" s="30"/>
      <c r="B30" s="213" t="s">
        <v>164</v>
      </c>
      <c r="C30" s="1"/>
      <c r="D30" s="85">
        <v>6</v>
      </c>
      <c r="E30" s="85">
        <v>17</v>
      </c>
      <c r="F30" s="85">
        <v>11</v>
      </c>
      <c r="G30" s="85">
        <v>31</v>
      </c>
      <c r="H30" s="81">
        <f>SUM(I30:J30)</f>
        <v>21</v>
      </c>
      <c r="I30" s="85">
        <v>16</v>
      </c>
      <c r="J30" s="85">
        <v>5</v>
      </c>
      <c r="K30" s="72"/>
    </row>
    <row r="31" spans="1:11" ht="6" customHeight="1" thickBot="1">
      <c r="A31" s="31"/>
      <c r="B31" s="39"/>
      <c r="C31" s="34"/>
      <c r="D31" s="42"/>
      <c r="E31" s="42"/>
      <c r="F31" s="42"/>
      <c r="G31" s="42"/>
      <c r="H31" s="42"/>
      <c r="I31" s="42"/>
      <c r="J31" s="42"/>
    </row>
    <row r="32" spans="1:11" ht="13.5" customHeight="1">
      <c r="A32" s="11" t="s">
        <v>635</v>
      </c>
      <c r="B32" s="11"/>
      <c r="C32" s="15"/>
      <c r="I32" s="199"/>
      <c r="J32" s="199"/>
    </row>
    <row r="33" spans="7:10" ht="12" customHeight="1">
      <c r="G33" s="85"/>
      <c r="I33" s="199"/>
      <c r="J33" s="7"/>
    </row>
    <row r="34" spans="7:10" ht="12" customHeight="1">
      <c r="I34" s="7"/>
      <c r="J34" s="7"/>
    </row>
    <row r="35" spans="7:10" ht="12" customHeight="1">
      <c r="I35" s="7"/>
      <c r="J35" s="7"/>
    </row>
    <row r="36" spans="7:10" ht="12" customHeight="1">
      <c r="I36" s="7"/>
      <c r="J36" s="7"/>
    </row>
    <row r="37" spans="7:10" ht="12" customHeight="1">
      <c r="I37" s="7"/>
      <c r="J37" s="7"/>
    </row>
    <row r="38" spans="7:10" ht="12" customHeight="1">
      <c r="I38" s="7"/>
      <c r="J38" s="7"/>
    </row>
    <row r="39" spans="7:10" ht="12" customHeight="1">
      <c r="I39" s="7"/>
      <c r="J39" s="7"/>
    </row>
    <row r="40" spans="7:10" ht="12" customHeight="1">
      <c r="I40" s="7"/>
      <c r="J40" s="7"/>
    </row>
    <row r="41" spans="7:10">
      <c r="I41" s="7"/>
      <c r="J41" s="7"/>
    </row>
    <row r="42" spans="7:10">
      <c r="I42" s="7"/>
      <c r="J42" s="7"/>
    </row>
  </sheetData>
  <mergeCells count="11">
    <mergeCell ref="A10:C10"/>
    <mergeCell ref="A8:C8"/>
    <mergeCell ref="A6:C6"/>
    <mergeCell ref="A1:J1"/>
    <mergeCell ref="A2:J2"/>
    <mergeCell ref="E3:E4"/>
    <mergeCell ref="H3:J3"/>
    <mergeCell ref="F3:F4"/>
    <mergeCell ref="D3:D4"/>
    <mergeCell ref="G3:G4"/>
    <mergeCell ref="A3:C4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8:J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showGridLines="0" zoomScaleNormal="100" workbookViewId="0">
      <selection sqref="A1:N1"/>
    </sheetView>
  </sheetViews>
  <sheetFormatPr defaultRowHeight="13.5"/>
  <cols>
    <col min="1" max="28" width="6.5" style="53" customWidth="1"/>
    <col min="29" max="16384" width="9" style="53"/>
  </cols>
  <sheetData>
    <row r="1" spans="1:28" ht="17.25" customHeight="1">
      <c r="A1" s="600" t="s">
        <v>815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798" t="s">
        <v>368</v>
      </c>
      <c r="P1" s="798"/>
      <c r="Q1" s="798"/>
      <c r="R1" s="798"/>
      <c r="S1" s="798"/>
      <c r="T1" s="798"/>
      <c r="U1" s="798"/>
      <c r="V1" s="798"/>
      <c r="W1" s="798"/>
      <c r="X1" s="798"/>
      <c r="Y1" s="798"/>
      <c r="Z1" s="798"/>
      <c r="AA1" s="798"/>
      <c r="AB1" s="798"/>
    </row>
    <row r="2" spans="1:28" ht="12" customHeight="1">
      <c r="A2" s="601"/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</row>
    <row r="3" spans="1:28" ht="12" customHeight="1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</row>
    <row r="4" spans="1:28" ht="12" customHeight="1">
      <c r="A4" s="601" t="s">
        <v>406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</row>
    <row r="5" spans="1:28" ht="12" customHeight="1">
      <c r="A5" s="245"/>
      <c r="B5" s="407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</row>
    <row r="6" spans="1:28" ht="17.25" customHeight="1" thickBot="1">
      <c r="A6" s="799"/>
      <c r="B6" s="799"/>
      <c r="C6" s="799"/>
      <c r="D6" s="799"/>
      <c r="E6" s="799"/>
      <c r="F6" s="799"/>
      <c r="G6" s="799"/>
      <c r="H6" s="799"/>
      <c r="I6" s="799"/>
      <c r="J6" s="799"/>
      <c r="K6" s="799"/>
      <c r="L6" s="799"/>
      <c r="M6" s="799"/>
      <c r="N6" s="799"/>
      <c r="O6" s="598" t="s">
        <v>303</v>
      </c>
      <c r="P6" s="598"/>
      <c r="Q6" s="598"/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</row>
    <row r="7" spans="1:28" ht="35.1" customHeight="1">
      <c r="C7" s="794" t="s">
        <v>216</v>
      </c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 t="s">
        <v>217</v>
      </c>
      <c r="P7" s="795"/>
      <c r="Q7" s="795"/>
      <c r="R7" s="795"/>
      <c r="S7" s="795"/>
      <c r="T7" s="796"/>
      <c r="U7" s="794" t="s">
        <v>218</v>
      </c>
      <c r="V7" s="795"/>
      <c r="W7" s="795"/>
      <c r="X7" s="795"/>
      <c r="Y7" s="795"/>
      <c r="Z7" s="796"/>
      <c r="AA7" s="461"/>
    </row>
    <row r="8" spans="1:28" ht="35.1" customHeight="1">
      <c r="A8" s="790" t="s">
        <v>219</v>
      </c>
      <c r="B8" s="790"/>
      <c r="C8" s="797" t="s">
        <v>220</v>
      </c>
      <c r="D8" s="797"/>
      <c r="E8" s="797" t="s">
        <v>221</v>
      </c>
      <c r="F8" s="797"/>
      <c r="G8" s="797" t="s">
        <v>222</v>
      </c>
      <c r="H8" s="797"/>
      <c r="I8" s="797" t="s">
        <v>223</v>
      </c>
      <c r="J8" s="797"/>
      <c r="K8" s="797" t="s">
        <v>225</v>
      </c>
      <c r="L8" s="797"/>
      <c r="M8" s="797" t="s">
        <v>226</v>
      </c>
      <c r="N8" s="789"/>
      <c r="O8" s="787" t="s">
        <v>227</v>
      </c>
      <c r="P8" s="788"/>
      <c r="Q8" s="789" t="s">
        <v>228</v>
      </c>
      <c r="R8" s="788"/>
      <c r="S8" s="789" t="s">
        <v>229</v>
      </c>
      <c r="T8" s="788"/>
      <c r="U8" s="789" t="s">
        <v>230</v>
      </c>
      <c r="V8" s="788"/>
      <c r="W8" s="789" t="s">
        <v>231</v>
      </c>
      <c r="X8" s="788"/>
      <c r="Y8" s="789" t="s">
        <v>233</v>
      </c>
      <c r="Z8" s="788"/>
      <c r="AA8" s="718" t="s">
        <v>219</v>
      </c>
      <c r="AB8" s="790"/>
    </row>
    <row r="9" spans="1:28" ht="35.1" customHeight="1">
      <c r="A9" s="462"/>
      <c r="B9" s="462"/>
      <c r="C9" s="463" t="s">
        <v>234</v>
      </c>
      <c r="D9" s="463" t="s">
        <v>235</v>
      </c>
      <c r="E9" s="463" t="s">
        <v>234</v>
      </c>
      <c r="F9" s="463" t="s">
        <v>235</v>
      </c>
      <c r="G9" s="463" t="s">
        <v>234</v>
      </c>
      <c r="H9" s="463" t="s">
        <v>235</v>
      </c>
      <c r="I9" s="463" t="s">
        <v>234</v>
      </c>
      <c r="J9" s="463" t="s">
        <v>235</v>
      </c>
      <c r="K9" s="463" t="s">
        <v>234</v>
      </c>
      <c r="L9" s="463" t="s">
        <v>235</v>
      </c>
      <c r="M9" s="463" t="s">
        <v>234</v>
      </c>
      <c r="N9" s="464" t="s">
        <v>235</v>
      </c>
      <c r="O9" s="455" t="s">
        <v>234</v>
      </c>
      <c r="P9" s="454" t="s">
        <v>235</v>
      </c>
      <c r="Q9" s="455" t="s">
        <v>234</v>
      </c>
      <c r="R9" s="463" t="s">
        <v>235</v>
      </c>
      <c r="S9" s="463" t="s">
        <v>234</v>
      </c>
      <c r="T9" s="463" t="s">
        <v>235</v>
      </c>
      <c r="U9" s="463" t="s">
        <v>234</v>
      </c>
      <c r="V9" s="463" t="s">
        <v>235</v>
      </c>
      <c r="W9" s="463" t="s">
        <v>234</v>
      </c>
      <c r="X9" s="463" t="s">
        <v>235</v>
      </c>
      <c r="Y9" s="463" t="s">
        <v>234</v>
      </c>
      <c r="Z9" s="463" t="s">
        <v>235</v>
      </c>
      <c r="AA9" s="450"/>
      <c r="AB9" s="448"/>
    </row>
    <row r="10" spans="1:28" ht="35.1" customHeight="1">
      <c r="A10" s="465"/>
      <c r="B10" s="466"/>
      <c r="C10" s="791" t="s">
        <v>261</v>
      </c>
      <c r="D10" s="792"/>
      <c r="E10" s="792"/>
      <c r="F10" s="792"/>
      <c r="G10" s="792"/>
      <c r="H10" s="792"/>
      <c r="I10" s="792"/>
      <c r="J10" s="792"/>
      <c r="K10" s="792"/>
      <c r="L10" s="792"/>
      <c r="M10" s="792"/>
      <c r="N10" s="792"/>
      <c r="O10" s="792" t="s">
        <v>259</v>
      </c>
      <c r="P10" s="792"/>
      <c r="Q10" s="792"/>
      <c r="R10" s="792"/>
      <c r="S10" s="792"/>
      <c r="T10" s="792"/>
      <c r="U10" s="792"/>
      <c r="V10" s="792"/>
      <c r="W10" s="792"/>
      <c r="X10" s="792"/>
      <c r="Y10" s="792"/>
      <c r="Z10" s="793"/>
      <c r="AA10" s="467"/>
      <c r="AB10" s="468"/>
    </row>
    <row r="11" spans="1:28" ht="50.85" customHeight="1">
      <c r="A11" s="776" t="s">
        <v>862</v>
      </c>
      <c r="B11" s="777"/>
      <c r="C11" s="469">
        <v>115.8</v>
      </c>
      <c r="D11" s="470">
        <v>115.2</v>
      </c>
      <c r="E11" s="470">
        <v>121.6</v>
      </c>
      <c r="F11" s="470">
        <v>121.2</v>
      </c>
      <c r="G11" s="470">
        <v>127.7</v>
      </c>
      <c r="H11" s="470">
        <v>126.9</v>
      </c>
      <c r="I11" s="470">
        <v>133.19999999999999</v>
      </c>
      <c r="J11" s="470">
        <v>133</v>
      </c>
      <c r="K11" s="470">
        <v>138.80000000000001</v>
      </c>
      <c r="L11" s="470">
        <v>140.19999999999999</v>
      </c>
      <c r="M11" s="470">
        <v>145.69999999999999</v>
      </c>
      <c r="N11" s="470">
        <v>146.5</v>
      </c>
      <c r="O11" s="470">
        <v>152.1</v>
      </c>
      <c r="P11" s="470">
        <v>151.5</v>
      </c>
      <c r="Q11" s="470">
        <v>159</v>
      </c>
      <c r="R11" s="470">
        <v>154.5</v>
      </c>
      <c r="S11" s="470">
        <v>164.9</v>
      </c>
      <c r="T11" s="470">
        <v>156.69999999999999</v>
      </c>
      <c r="U11" s="470">
        <v>168.2</v>
      </c>
      <c r="V11" s="470">
        <v>157.19999999999999</v>
      </c>
      <c r="W11" s="470">
        <v>169.7</v>
      </c>
      <c r="X11" s="470">
        <v>157.19999999999999</v>
      </c>
      <c r="Y11" s="470">
        <v>170.1</v>
      </c>
      <c r="Z11" s="470">
        <v>157.69999999999999</v>
      </c>
      <c r="AA11" s="778" t="s">
        <v>661</v>
      </c>
      <c r="AB11" s="779"/>
    </row>
    <row r="12" spans="1:28" ht="50.85" customHeight="1">
      <c r="A12" s="776" t="s">
        <v>659</v>
      </c>
      <c r="B12" s="777"/>
      <c r="C12" s="469">
        <v>116</v>
      </c>
      <c r="D12" s="470">
        <v>115</v>
      </c>
      <c r="E12" s="470">
        <v>121.8</v>
      </c>
      <c r="F12" s="470">
        <v>121.3</v>
      </c>
      <c r="G12" s="470">
        <v>127.5</v>
      </c>
      <c r="H12" s="470">
        <v>127</v>
      </c>
      <c r="I12" s="470">
        <v>133</v>
      </c>
      <c r="J12" s="470">
        <v>133.1</v>
      </c>
      <c r="K12" s="470">
        <v>138.69999999999999</v>
      </c>
      <c r="L12" s="470">
        <v>139.5</v>
      </c>
      <c r="M12" s="470">
        <v>144.9</v>
      </c>
      <c r="N12" s="470">
        <v>146.9</v>
      </c>
      <c r="O12" s="470">
        <v>152.80000000000001</v>
      </c>
      <c r="P12" s="470">
        <v>151.5</v>
      </c>
      <c r="Q12" s="470">
        <v>159.6</v>
      </c>
      <c r="R12" s="470">
        <v>154.5</v>
      </c>
      <c r="S12" s="470">
        <v>164.6</v>
      </c>
      <c r="T12" s="470">
        <v>156</v>
      </c>
      <c r="U12" s="470">
        <v>167.5</v>
      </c>
      <c r="V12" s="470">
        <v>156.9</v>
      </c>
      <c r="W12" s="470">
        <v>169.8</v>
      </c>
      <c r="X12" s="470">
        <v>157.6</v>
      </c>
      <c r="Y12" s="470">
        <v>170.4</v>
      </c>
      <c r="Z12" s="470">
        <v>157.30000000000001</v>
      </c>
      <c r="AA12" s="778" t="s">
        <v>662</v>
      </c>
      <c r="AB12" s="779"/>
    </row>
    <row r="13" spans="1:28" ht="50.85" customHeight="1">
      <c r="A13" s="776" t="s">
        <v>660</v>
      </c>
      <c r="B13" s="777"/>
      <c r="C13" s="469">
        <v>115.6</v>
      </c>
      <c r="D13" s="470">
        <v>115.4</v>
      </c>
      <c r="E13" s="470">
        <v>122</v>
      </c>
      <c r="F13" s="470">
        <v>121.1</v>
      </c>
      <c r="G13" s="470">
        <v>127.3</v>
      </c>
      <c r="H13" s="470">
        <v>127.1</v>
      </c>
      <c r="I13" s="470">
        <v>133</v>
      </c>
      <c r="J13" s="470">
        <v>133.1</v>
      </c>
      <c r="K13" s="470">
        <v>138.4</v>
      </c>
      <c r="L13" s="470">
        <v>140</v>
      </c>
      <c r="M13" s="470">
        <v>144.69999999999999</v>
      </c>
      <c r="N13" s="470">
        <v>146.6</v>
      </c>
      <c r="O13" s="470">
        <v>152.5</v>
      </c>
      <c r="P13" s="470">
        <v>151.4</v>
      </c>
      <c r="Q13" s="470">
        <v>160</v>
      </c>
      <c r="R13" s="470">
        <v>154.6</v>
      </c>
      <c r="S13" s="470">
        <v>165.1</v>
      </c>
      <c r="T13" s="470">
        <v>156.4</v>
      </c>
      <c r="U13" s="470">
        <v>168.4</v>
      </c>
      <c r="V13" s="470">
        <v>156.9</v>
      </c>
      <c r="W13" s="470">
        <v>169.1</v>
      </c>
      <c r="X13" s="470">
        <v>157.4</v>
      </c>
      <c r="Y13" s="470">
        <v>170.6</v>
      </c>
      <c r="Z13" s="470">
        <v>157.80000000000001</v>
      </c>
      <c r="AA13" s="778" t="s">
        <v>663</v>
      </c>
      <c r="AB13" s="779"/>
    </row>
    <row r="14" spans="1:28" ht="50.85" customHeight="1">
      <c r="A14" s="776" t="s">
        <v>757</v>
      </c>
      <c r="B14" s="777"/>
      <c r="C14" s="469">
        <v>116</v>
      </c>
      <c r="D14" s="470">
        <v>115.1</v>
      </c>
      <c r="E14" s="470">
        <v>121.8</v>
      </c>
      <c r="F14" s="470">
        <v>121.3</v>
      </c>
      <c r="G14" s="470">
        <v>127.7</v>
      </c>
      <c r="H14" s="470">
        <v>127.1</v>
      </c>
      <c r="I14" s="470">
        <v>132.6</v>
      </c>
      <c r="J14" s="470">
        <v>133.19999999999999</v>
      </c>
      <c r="K14" s="470">
        <v>138.4</v>
      </c>
      <c r="L14" s="470">
        <v>140.1</v>
      </c>
      <c r="M14" s="470">
        <v>144.80000000000001</v>
      </c>
      <c r="N14" s="470">
        <v>146.69999999999999</v>
      </c>
      <c r="O14" s="470">
        <v>152.5</v>
      </c>
      <c r="P14" s="470">
        <v>151.1</v>
      </c>
      <c r="Q14" s="470">
        <v>159.80000000000001</v>
      </c>
      <c r="R14" s="470">
        <v>154.4</v>
      </c>
      <c r="S14" s="470">
        <v>165.5</v>
      </c>
      <c r="T14" s="470">
        <v>155.9</v>
      </c>
      <c r="U14" s="470">
        <v>168</v>
      </c>
      <c r="V14" s="470">
        <v>157</v>
      </c>
      <c r="W14" s="470">
        <v>169.8</v>
      </c>
      <c r="X14" s="470">
        <v>157.5</v>
      </c>
      <c r="Y14" s="470">
        <v>170.1</v>
      </c>
      <c r="Z14" s="470">
        <v>157.80000000000001</v>
      </c>
      <c r="AA14" s="778" t="s">
        <v>758</v>
      </c>
      <c r="AB14" s="779"/>
    </row>
    <row r="15" spans="1:28" ht="50.85" customHeight="1">
      <c r="A15" s="776" t="s">
        <v>863</v>
      </c>
      <c r="B15" s="777"/>
      <c r="C15" s="471">
        <v>116.3</v>
      </c>
      <c r="D15" s="471">
        <v>115.5</v>
      </c>
      <c r="E15" s="471">
        <v>122</v>
      </c>
      <c r="F15" s="471">
        <v>121.1</v>
      </c>
      <c r="G15" s="471">
        <v>127.5</v>
      </c>
      <c r="H15" s="471">
        <v>127.1</v>
      </c>
      <c r="I15" s="471">
        <v>133.1</v>
      </c>
      <c r="J15" s="471">
        <v>133.19999999999999</v>
      </c>
      <c r="K15" s="471">
        <v>138.30000000000001</v>
      </c>
      <c r="L15" s="471">
        <v>140.19999999999999</v>
      </c>
      <c r="M15" s="471">
        <v>144.69999999999999</v>
      </c>
      <c r="N15" s="471">
        <v>146.69999999999999</v>
      </c>
      <c r="O15" s="471">
        <v>153.1</v>
      </c>
      <c r="P15" s="471">
        <v>151.6</v>
      </c>
      <c r="Q15" s="471">
        <v>159.5</v>
      </c>
      <c r="R15" s="471">
        <v>154.30000000000001</v>
      </c>
      <c r="S15" s="471">
        <v>164.8</v>
      </c>
      <c r="T15" s="471">
        <v>155.9</v>
      </c>
      <c r="U15" s="471">
        <v>168.6</v>
      </c>
      <c r="V15" s="471">
        <v>157.1</v>
      </c>
      <c r="W15" s="471">
        <v>169.4</v>
      </c>
      <c r="X15" s="471">
        <v>157.30000000000001</v>
      </c>
      <c r="Y15" s="471">
        <v>170.6</v>
      </c>
      <c r="Z15" s="471">
        <v>157.80000000000001</v>
      </c>
      <c r="AA15" s="778" t="s">
        <v>864</v>
      </c>
      <c r="AB15" s="779"/>
    </row>
    <row r="16" spans="1:28" ht="35.1" customHeight="1">
      <c r="A16" s="472"/>
      <c r="B16" s="473"/>
      <c r="C16" s="784" t="s">
        <v>258</v>
      </c>
      <c r="D16" s="785"/>
      <c r="E16" s="785"/>
      <c r="F16" s="785"/>
      <c r="G16" s="785"/>
      <c r="H16" s="785"/>
      <c r="I16" s="785"/>
      <c r="J16" s="785"/>
      <c r="K16" s="785"/>
      <c r="L16" s="785"/>
      <c r="M16" s="785"/>
      <c r="N16" s="785"/>
      <c r="O16" s="785" t="s">
        <v>260</v>
      </c>
      <c r="P16" s="785"/>
      <c r="Q16" s="785"/>
      <c r="R16" s="785"/>
      <c r="S16" s="785"/>
      <c r="T16" s="785"/>
      <c r="U16" s="785"/>
      <c r="V16" s="785"/>
      <c r="W16" s="785"/>
      <c r="X16" s="785"/>
      <c r="Y16" s="785"/>
      <c r="Z16" s="786"/>
      <c r="AA16" s="474"/>
      <c r="AB16" s="475"/>
    </row>
    <row r="17" spans="1:28" ht="50.85" customHeight="1">
      <c r="A17" s="776" t="s">
        <v>862</v>
      </c>
      <c r="B17" s="777"/>
      <c r="C17" s="469">
        <v>20.9</v>
      </c>
      <c r="D17" s="470">
        <v>20.7</v>
      </c>
      <c r="E17" s="470">
        <v>23.6</v>
      </c>
      <c r="F17" s="470">
        <v>23.6</v>
      </c>
      <c r="G17" s="470">
        <v>26.9</v>
      </c>
      <c r="H17" s="470">
        <v>26.5</v>
      </c>
      <c r="I17" s="470">
        <v>30.4</v>
      </c>
      <c r="J17" s="470">
        <v>29.5</v>
      </c>
      <c r="K17" s="470">
        <v>34.1</v>
      </c>
      <c r="L17" s="470">
        <v>34.200000000000003</v>
      </c>
      <c r="M17" s="470">
        <v>39</v>
      </c>
      <c r="N17" s="470">
        <v>38.799999999999997</v>
      </c>
      <c r="O17" s="470">
        <v>43.2</v>
      </c>
      <c r="P17" s="470">
        <v>44.7</v>
      </c>
      <c r="Q17" s="470">
        <v>47.8</v>
      </c>
      <c r="R17" s="470">
        <v>47.3</v>
      </c>
      <c r="S17" s="470">
        <v>54.3</v>
      </c>
      <c r="T17" s="470">
        <v>51.6</v>
      </c>
      <c r="U17" s="470">
        <v>58.2</v>
      </c>
      <c r="V17" s="470">
        <v>52</v>
      </c>
      <c r="W17" s="470">
        <v>61.4</v>
      </c>
      <c r="X17" s="470">
        <v>52.6</v>
      </c>
      <c r="Y17" s="470">
        <v>62.4</v>
      </c>
      <c r="Z17" s="470">
        <v>52.6</v>
      </c>
      <c r="AA17" s="778" t="s">
        <v>661</v>
      </c>
      <c r="AB17" s="779"/>
    </row>
    <row r="18" spans="1:28" ht="50.85" customHeight="1">
      <c r="A18" s="776" t="s">
        <v>659</v>
      </c>
      <c r="B18" s="777"/>
      <c r="C18" s="469">
        <v>21.2</v>
      </c>
      <c r="D18" s="470">
        <v>20.9</v>
      </c>
      <c r="E18" s="470">
        <v>23.6</v>
      </c>
      <c r="F18" s="470">
        <v>23.3</v>
      </c>
      <c r="G18" s="470">
        <v>26.7</v>
      </c>
      <c r="H18" s="470">
        <v>26.4</v>
      </c>
      <c r="I18" s="470">
        <v>30.3</v>
      </c>
      <c r="J18" s="470">
        <v>30.1</v>
      </c>
      <c r="K18" s="470">
        <v>34.299999999999997</v>
      </c>
      <c r="L18" s="470">
        <v>33.9</v>
      </c>
      <c r="M18" s="470">
        <v>39</v>
      </c>
      <c r="N18" s="470">
        <v>39.5</v>
      </c>
      <c r="O18" s="470">
        <v>44</v>
      </c>
      <c r="P18" s="470">
        <v>44.5</v>
      </c>
      <c r="Q18" s="470">
        <v>48.3</v>
      </c>
      <c r="R18" s="470">
        <v>48.3</v>
      </c>
      <c r="S18" s="470">
        <v>52.9</v>
      </c>
      <c r="T18" s="470">
        <v>50</v>
      </c>
      <c r="U18" s="470">
        <v>58.6</v>
      </c>
      <c r="V18" s="470">
        <v>51.8</v>
      </c>
      <c r="W18" s="470">
        <v>60.7</v>
      </c>
      <c r="X18" s="470">
        <v>52.8</v>
      </c>
      <c r="Y18" s="470">
        <v>63.3</v>
      </c>
      <c r="Z18" s="470">
        <v>52.9</v>
      </c>
      <c r="AA18" s="778" t="s">
        <v>662</v>
      </c>
      <c r="AB18" s="779"/>
    </row>
    <row r="19" spans="1:28" ht="50.85" customHeight="1">
      <c r="A19" s="776" t="s">
        <v>660</v>
      </c>
      <c r="B19" s="777"/>
      <c r="C19" s="469">
        <v>20.9</v>
      </c>
      <c r="D19" s="470">
        <v>20.7</v>
      </c>
      <c r="E19" s="470">
        <v>23.8</v>
      </c>
      <c r="F19" s="470">
        <v>23.5</v>
      </c>
      <c r="G19" s="470">
        <v>26.7</v>
      </c>
      <c r="H19" s="470">
        <v>26.4</v>
      </c>
      <c r="I19" s="470">
        <v>30</v>
      </c>
      <c r="J19" s="470">
        <v>30.2</v>
      </c>
      <c r="K19" s="470">
        <v>33.799999999999997</v>
      </c>
      <c r="L19" s="470">
        <v>34.299999999999997</v>
      </c>
      <c r="M19" s="470">
        <v>38.5</v>
      </c>
      <c r="N19" s="470">
        <v>39.200000000000003</v>
      </c>
      <c r="O19" s="470">
        <v>44.2</v>
      </c>
      <c r="P19" s="470">
        <v>44.1</v>
      </c>
      <c r="Q19" s="470">
        <v>49.7</v>
      </c>
      <c r="R19" s="470">
        <v>47.8</v>
      </c>
      <c r="S19" s="470">
        <v>53.8</v>
      </c>
      <c r="T19" s="470">
        <v>51.9</v>
      </c>
      <c r="U19" s="470">
        <v>58.3</v>
      </c>
      <c r="V19" s="470">
        <v>51.4</v>
      </c>
      <c r="W19" s="470">
        <v>60.9</v>
      </c>
      <c r="X19" s="470">
        <v>52.8</v>
      </c>
      <c r="Y19" s="470">
        <v>62.6</v>
      </c>
      <c r="Z19" s="470">
        <v>53.4</v>
      </c>
      <c r="AA19" s="778" t="s">
        <v>663</v>
      </c>
      <c r="AB19" s="779"/>
    </row>
    <row r="20" spans="1:28" ht="50.85" customHeight="1">
      <c r="A20" s="776" t="s">
        <v>757</v>
      </c>
      <c r="B20" s="777"/>
      <c r="C20" s="469">
        <v>21.4</v>
      </c>
      <c r="D20" s="469">
        <v>20.8</v>
      </c>
      <c r="E20" s="469">
        <v>23.7</v>
      </c>
      <c r="F20" s="469">
        <v>23.2</v>
      </c>
      <c r="G20" s="469">
        <v>26.8</v>
      </c>
      <c r="H20" s="469">
        <v>26.6</v>
      </c>
      <c r="I20" s="469">
        <v>29.9</v>
      </c>
      <c r="J20" s="469">
        <v>30</v>
      </c>
      <c r="K20" s="469">
        <v>33.6</v>
      </c>
      <c r="L20" s="469">
        <v>34.6</v>
      </c>
      <c r="M20" s="469">
        <v>38.4</v>
      </c>
      <c r="N20" s="469">
        <v>39.6</v>
      </c>
      <c r="O20" s="469">
        <v>44.6</v>
      </c>
      <c r="P20" s="469">
        <v>43.7</v>
      </c>
      <c r="Q20" s="469">
        <v>49.2</v>
      </c>
      <c r="R20" s="469">
        <v>48</v>
      </c>
      <c r="S20" s="469">
        <v>54.8</v>
      </c>
      <c r="T20" s="469">
        <v>50.7</v>
      </c>
      <c r="U20" s="469">
        <v>58.3</v>
      </c>
      <c r="V20" s="469">
        <v>51.6</v>
      </c>
      <c r="W20" s="469">
        <v>60.6</v>
      </c>
      <c r="X20" s="469">
        <v>52.4</v>
      </c>
      <c r="Y20" s="469">
        <v>62.9</v>
      </c>
      <c r="Z20" s="469">
        <v>53.2</v>
      </c>
      <c r="AA20" s="778" t="s">
        <v>758</v>
      </c>
      <c r="AB20" s="779"/>
    </row>
    <row r="21" spans="1:28" ht="50.85" customHeight="1" thickBot="1">
      <c r="A21" s="780" t="s">
        <v>863</v>
      </c>
      <c r="B21" s="781"/>
      <c r="C21" s="403">
        <v>21.5</v>
      </c>
      <c r="D21" s="404">
        <v>21.2</v>
      </c>
      <c r="E21" s="404">
        <v>24.1</v>
      </c>
      <c r="F21" s="404">
        <v>23.4</v>
      </c>
      <c r="G21" s="404">
        <v>26.9</v>
      </c>
      <c r="H21" s="404">
        <v>26.2</v>
      </c>
      <c r="I21" s="404">
        <v>30.3</v>
      </c>
      <c r="J21" s="476">
        <v>30.2</v>
      </c>
      <c r="K21" s="477">
        <v>34</v>
      </c>
      <c r="L21" s="404">
        <v>34.4</v>
      </c>
      <c r="M21" s="404">
        <v>38.200000000000003</v>
      </c>
      <c r="N21" s="404">
        <v>39.799999999999997</v>
      </c>
      <c r="O21" s="404">
        <v>44.5</v>
      </c>
      <c r="P21" s="404">
        <v>43.7</v>
      </c>
      <c r="Q21" s="404">
        <v>49.3</v>
      </c>
      <c r="R21" s="476">
        <v>47.7</v>
      </c>
      <c r="S21" s="404">
        <v>54.3</v>
      </c>
      <c r="T21" s="477">
        <v>51</v>
      </c>
      <c r="U21" s="404">
        <v>58.6</v>
      </c>
      <c r="V21" s="404">
        <v>51.8</v>
      </c>
      <c r="W21" s="404">
        <v>60.3</v>
      </c>
      <c r="X21" s="404">
        <v>52.3</v>
      </c>
      <c r="Y21" s="404">
        <v>62.7</v>
      </c>
      <c r="Z21" s="478">
        <v>52.6</v>
      </c>
      <c r="AA21" s="782" t="s">
        <v>864</v>
      </c>
      <c r="AB21" s="783"/>
    </row>
    <row r="22" spans="1:28" ht="17.25" customHeight="1">
      <c r="A22" s="245" t="s">
        <v>608</v>
      </c>
      <c r="E22" s="245"/>
      <c r="AA22" s="479"/>
      <c r="AB22" s="479"/>
    </row>
  </sheetData>
  <mergeCells count="47">
    <mergeCell ref="A1:N1"/>
    <mergeCell ref="O1:AB1"/>
    <mergeCell ref="A2:N2"/>
    <mergeCell ref="A4:N4"/>
    <mergeCell ref="A6:N6"/>
    <mergeCell ref="O6:AB6"/>
    <mergeCell ref="C7:N7"/>
    <mergeCell ref="O7:T7"/>
    <mergeCell ref="U7:Z7"/>
    <mergeCell ref="A8:B8"/>
    <mergeCell ref="C8:D8"/>
    <mergeCell ref="E8:F8"/>
    <mergeCell ref="G8:H8"/>
    <mergeCell ref="I8:J8"/>
    <mergeCell ref="K8:L8"/>
    <mergeCell ref="M8:N8"/>
    <mergeCell ref="A12:B12"/>
    <mergeCell ref="AA12:AB12"/>
    <mergeCell ref="O8:P8"/>
    <mergeCell ref="Q8:R8"/>
    <mergeCell ref="S8:T8"/>
    <mergeCell ref="U8:V8"/>
    <mergeCell ref="W8:X8"/>
    <mergeCell ref="Y8:Z8"/>
    <mergeCell ref="AA8:AB8"/>
    <mergeCell ref="C10:N10"/>
    <mergeCell ref="O10:Z10"/>
    <mergeCell ref="A11:B11"/>
    <mergeCell ref="AA11:AB11"/>
    <mergeCell ref="A13:B13"/>
    <mergeCell ref="AA13:AB13"/>
    <mergeCell ref="A14:B14"/>
    <mergeCell ref="AA14:AB14"/>
    <mergeCell ref="A15:B15"/>
    <mergeCell ref="AA15:AB15"/>
    <mergeCell ref="C16:N16"/>
    <mergeCell ref="O16:Z16"/>
    <mergeCell ref="A17:B17"/>
    <mergeCell ref="AA17:AB17"/>
    <mergeCell ref="A18:B18"/>
    <mergeCell ref="AA18:AB18"/>
    <mergeCell ref="A19:B19"/>
    <mergeCell ref="AA19:AB19"/>
    <mergeCell ref="A20:B20"/>
    <mergeCell ref="AA20:AB20"/>
    <mergeCell ref="A21:B21"/>
    <mergeCell ref="AA21:AB21"/>
  </mergeCells>
  <phoneticPr fontId="4"/>
  <pageMargins left="0.59055118110236227" right="0.59055118110236227" top="0.43307086614173229" bottom="0.78740157480314965" header="0.31496062992125984" footer="0.51181102362204722"/>
  <pageSetup paperSize="9" scale="71" orientation="landscape" r:id="rId1"/>
  <headerFooter alignWithMargins="0"/>
  <colBreaks count="1" manualBreakCount="1"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showGridLines="0" zoomScaleNormal="100" zoomScaleSheetLayoutView="100" workbookViewId="0">
      <selection sqref="A1:L1"/>
    </sheetView>
  </sheetViews>
  <sheetFormatPr defaultColWidth="8" defaultRowHeight="12"/>
  <cols>
    <col min="1" max="1" width="1.625" style="57" customWidth="1"/>
    <col min="2" max="2" width="4.625" style="57" customWidth="1"/>
    <col min="3" max="3" width="22.75" style="57" customWidth="1"/>
    <col min="4" max="4" width="1.125" style="57" customWidth="1"/>
    <col min="5" max="21" width="7.625" style="57" customWidth="1"/>
    <col min="22" max="24" width="7.5" style="57" customWidth="1"/>
    <col min="25" max="16384" width="8" style="57"/>
  </cols>
  <sheetData>
    <row r="1" spans="1:24" s="480" customFormat="1" ht="16.5" customHeight="1">
      <c r="A1" s="817" t="s">
        <v>816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9" t="s">
        <v>865</v>
      </c>
      <c r="N1" s="819"/>
      <c r="O1" s="819"/>
      <c r="P1" s="819"/>
      <c r="Q1" s="819"/>
      <c r="R1" s="819"/>
      <c r="S1" s="819"/>
      <c r="T1" s="819"/>
      <c r="U1" s="819"/>
      <c r="V1" s="819"/>
      <c r="W1" s="819"/>
      <c r="X1" s="819"/>
    </row>
    <row r="2" spans="1:24" s="480" customFormat="1" ht="12" customHeight="1">
      <c r="B2" s="481"/>
      <c r="C2" s="481"/>
      <c r="D2" s="481"/>
      <c r="E2" s="481"/>
      <c r="F2" s="481"/>
      <c r="G2" s="481"/>
      <c r="K2" s="481"/>
      <c r="L2" s="482"/>
      <c r="M2" s="481"/>
    </row>
    <row r="3" spans="1:24" s="480" customFormat="1" ht="12" customHeight="1">
      <c r="B3" s="481"/>
      <c r="C3" s="481"/>
      <c r="D3" s="481"/>
      <c r="E3" s="481"/>
      <c r="F3" s="481"/>
      <c r="G3" s="481"/>
      <c r="J3" s="807" t="s">
        <v>321</v>
      </c>
      <c r="K3" s="807"/>
      <c r="L3" s="807"/>
      <c r="M3" s="807" t="s">
        <v>866</v>
      </c>
      <c r="N3" s="807"/>
      <c r="O3" s="807"/>
    </row>
    <row r="4" spans="1:24" s="480" customFormat="1" ht="19.5" customHeight="1" thickBot="1">
      <c r="B4" s="309"/>
      <c r="C4" s="483"/>
      <c r="D4" s="481"/>
      <c r="E4" s="481"/>
      <c r="F4" s="481"/>
      <c r="G4" s="481"/>
      <c r="I4" s="484"/>
      <c r="J4" s="807"/>
      <c r="K4" s="807"/>
      <c r="L4" s="807"/>
      <c r="M4" s="808"/>
      <c r="N4" s="808"/>
      <c r="O4" s="808"/>
      <c r="W4" s="820" t="s">
        <v>651</v>
      </c>
      <c r="X4" s="820"/>
    </row>
    <row r="5" spans="1:24" ht="15" customHeight="1">
      <c r="A5" s="814"/>
      <c r="B5" s="814"/>
      <c r="C5" s="814"/>
      <c r="D5" s="814"/>
      <c r="E5" s="805" t="s">
        <v>664</v>
      </c>
      <c r="F5" s="806"/>
      <c r="G5" s="806"/>
      <c r="H5" s="806"/>
      <c r="I5" s="805" t="s">
        <v>665</v>
      </c>
      <c r="J5" s="806"/>
      <c r="K5" s="806"/>
      <c r="L5" s="806"/>
      <c r="M5" s="806" t="s">
        <v>764</v>
      </c>
      <c r="N5" s="806"/>
      <c r="O5" s="806"/>
      <c r="P5" s="816"/>
      <c r="Q5" s="805" t="s">
        <v>765</v>
      </c>
      <c r="R5" s="806"/>
      <c r="S5" s="806"/>
      <c r="T5" s="806"/>
      <c r="U5" s="805" t="s">
        <v>867</v>
      </c>
      <c r="V5" s="806"/>
      <c r="W5" s="806"/>
      <c r="X5" s="806"/>
    </row>
    <row r="6" spans="1:24" ht="22.5" customHeight="1">
      <c r="A6" s="815"/>
      <c r="B6" s="815"/>
      <c r="C6" s="815"/>
      <c r="D6" s="815"/>
      <c r="E6" s="60" t="s">
        <v>458</v>
      </c>
      <c r="F6" s="58" t="s">
        <v>14</v>
      </c>
      <c r="G6" s="61" t="s">
        <v>459</v>
      </c>
      <c r="H6" s="59" t="s">
        <v>460</v>
      </c>
      <c r="I6" s="179" t="s">
        <v>458</v>
      </c>
      <c r="J6" s="69" t="s">
        <v>14</v>
      </c>
      <c r="K6" s="69" t="s">
        <v>459</v>
      </c>
      <c r="L6" s="181" t="s">
        <v>460</v>
      </c>
      <c r="M6" s="148" t="s">
        <v>458</v>
      </c>
      <c r="N6" s="58" t="s">
        <v>14</v>
      </c>
      <c r="O6" s="61" t="s">
        <v>868</v>
      </c>
      <c r="P6" s="59" t="s">
        <v>460</v>
      </c>
      <c r="Q6" s="60" t="s">
        <v>869</v>
      </c>
      <c r="R6" s="58" t="s">
        <v>870</v>
      </c>
      <c r="S6" s="61" t="s">
        <v>868</v>
      </c>
      <c r="T6" s="62" t="s">
        <v>871</v>
      </c>
      <c r="U6" s="60" t="s">
        <v>322</v>
      </c>
      <c r="V6" s="58" t="s">
        <v>97</v>
      </c>
      <c r="W6" s="61" t="s">
        <v>323</v>
      </c>
      <c r="X6" s="62" t="s">
        <v>553</v>
      </c>
    </row>
    <row r="7" spans="1:24" ht="22.5" customHeight="1">
      <c r="B7" s="802" t="s">
        <v>872</v>
      </c>
      <c r="C7" s="803"/>
      <c r="D7" s="485"/>
      <c r="E7" s="238">
        <v>384567</v>
      </c>
      <c r="F7" s="101" t="s">
        <v>397</v>
      </c>
      <c r="G7" s="101" t="s">
        <v>397</v>
      </c>
      <c r="H7" s="231" t="s">
        <v>397</v>
      </c>
      <c r="I7" s="232">
        <v>387315</v>
      </c>
      <c r="J7" s="101" t="s">
        <v>397</v>
      </c>
      <c r="K7" s="101" t="s">
        <v>397</v>
      </c>
      <c r="L7" s="231" t="s">
        <v>397</v>
      </c>
      <c r="M7" s="232">
        <v>404352</v>
      </c>
      <c r="N7" s="101" t="s">
        <v>397</v>
      </c>
      <c r="O7" s="101" t="s">
        <v>397</v>
      </c>
      <c r="P7" s="231" t="s">
        <v>397</v>
      </c>
      <c r="Q7" s="232">
        <v>365637</v>
      </c>
      <c r="R7" s="101" t="s">
        <v>397</v>
      </c>
      <c r="S7" s="101" t="s">
        <v>397</v>
      </c>
      <c r="T7" s="231" t="s">
        <v>397</v>
      </c>
      <c r="U7" s="309">
        <v>286247</v>
      </c>
      <c r="V7" s="101" t="s">
        <v>397</v>
      </c>
      <c r="W7" s="101" t="s">
        <v>397</v>
      </c>
      <c r="X7" s="231" t="s">
        <v>397</v>
      </c>
    </row>
    <row r="8" spans="1:24" ht="22.5" customHeight="1">
      <c r="B8" s="442"/>
      <c r="C8" s="442" t="s">
        <v>324</v>
      </c>
      <c r="D8" s="442"/>
      <c r="E8" s="233">
        <v>221452</v>
      </c>
      <c r="F8" s="232">
        <v>293</v>
      </c>
      <c r="G8" s="232">
        <v>244</v>
      </c>
      <c r="H8" s="234">
        <v>83.3</v>
      </c>
      <c r="I8" s="232">
        <v>230017</v>
      </c>
      <c r="J8" s="232">
        <v>295</v>
      </c>
      <c r="K8" s="232">
        <v>250</v>
      </c>
      <c r="L8" s="234">
        <v>84.7</v>
      </c>
      <c r="M8" s="232">
        <v>247477</v>
      </c>
      <c r="N8" s="232">
        <v>287</v>
      </c>
      <c r="O8" s="232">
        <v>238</v>
      </c>
      <c r="P8" s="234">
        <v>82.9</v>
      </c>
      <c r="Q8" s="232">
        <v>210299</v>
      </c>
      <c r="R8" s="232">
        <v>273</v>
      </c>
      <c r="S8" s="232">
        <v>225</v>
      </c>
      <c r="T8" s="234">
        <v>82.4</v>
      </c>
      <c r="U8" s="309">
        <v>193139</v>
      </c>
      <c r="V8" s="310">
        <v>270</v>
      </c>
      <c r="W8" s="310">
        <v>197</v>
      </c>
      <c r="X8" s="313">
        <v>73</v>
      </c>
    </row>
    <row r="9" spans="1:24" ht="22.5" customHeight="1">
      <c r="B9" s="442"/>
      <c r="C9" s="442" t="s">
        <v>325</v>
      </c>
      <c r="D9" s="442"/>
      <c r="E9" s="233">
        <v>51253</v>
      </c>
      <c r="F9" s="232">
        <v>308</v>
      </c>
      <c r="G9" s="232">
        <v>248</v>
      </c>
      <c r="H9" s="234">
        <v>80.5</v>
      </c>
      <c r="I9" s="232">
        <v>49249</v>
      </c>
      <c r="J9" s="232">
        <v>316</v>
      </c>
      <c r="K9" s="232">
        <v>251</v>
      </c>
      <c r="L9" s="234">
        <v>79.400000000000006</v>
      </c>
      <c r="M9" s="232">
        <v>50420</v>
      </c>
      <c r="N9" s="232">
        <v>319</v>
      </c>
      <c r="O9" s="232">
        <v>237</v>
      </c>
      <c r="P9" s="234">
        <v>74.3</v>
      </c>
      <c r="Q9" s="232">
        <v>53361</v>
      </c>
      <c r="R9" s="232">
        <v>315</v>
      </c>
      <c r="S9" s="232">
        <v>241</v>
      </c>
      <c r="T9" s="234">
        <v>76.5</v>
      </c>
      <c r="U9" s="309">
        <v>50414</v>
      </c>
      <c r="V9" s="310">
        <v>290</v>
      </c>
      <c r="W9" s="310">
        <v>197</v>
      </c>
      <c r="X9" s="486">
        <v>67.900000000000006</v>
      </c>
    </row>
    <row r="10" spans="1:24" ht="22.5" customHeight="1" thickBot="1">
      <c r="A10" s="63"/>
      <c r="B10" s="804" t="s">
        <v>873</v>
      </c>
      <c r="C10" s="804"/>
      <c r="D10" s="443"/>
      <c r="E10" s="235">
        <v>45459</v>
      </c>
      <c r="F10" s="236">
        <v>305</v>
      </c>
      <c r="G10" s="236">
        <v>204</v>
      </c>
      <c r="H10" s="237">
        <v>66.900000000000006</v>
      </c>
      <c r="I10" s="236">
        <v>40392</v>
      </c>
      <c r="J10" s="236">
        <v>318</v>
      </c>
      <c r="K10" s="236">
        <v>179</v>
      </c>
      <c r="L10" s="237">
        <v>56.3</v>
      </c>
      <c r="M10" s="236">
        <v>45713</v>
      </c>
      <c r="N10" s="236">
        <v>315</v>
      </c>
      <c r="O10" s="236">
        <v>223</v>
      </c>
      <c r="P10" s="237">
        <v>70.8</v>
      </c>
      <c r="Q10" s="236">
        <v>46533</v>
      </c>
      <c r="R10" s="236">
        <v>317</v>
      </c>
      <c r="S10" s="236">
        <v>212</v>
      </c>
      <c r="T10" s="237">
        <v>66.900000000000006</v>
      </c>
      <c r="U10" s="311">
        <v>42694</v>
      </c>
      <c r="V10" s="312">
        <v>305</v>
      </c>
      <c r="W10" s="312">
        <v>177</v>
      </c>
      <c r="X10" s="487">
        <v>58</v>
      </c>
    </row>
    <row r="11" spans="1:24">
      <c r="A11" s="488" t="s">
        <v>621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U11" s="64"/>
      <c r="V11" s="64"/>
      <c r="W11" s="64"/>
      <c r="X11" s="64"/>
    </row>
    <row r="12" spans="1:24" ht="7.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Q12" s="209"/>
      <c r="U12" s="208"/>
      <c r="V12" s="64"/>
      <c r="W12" s="64"/>
      <c r="X12" s="64"/>
    </row>
    <row r="13" spans="1:24" ht="7.5" customHeight="1">
      <c r="B13" s="64"/>
      <c r="C13" s="64"/>
      <c r="D13" s="64"/>
      <c r="J13" s="807" t="s">
        <v>187</v>
      </c>
      <c r="K13" s="807"/>
      <c r="L13" s="807"/>
      <c r="M13" s="807" t="s">
        <v>554</v>
      </c>
      <c r="N13" s="807"/>
      <c r="O13" s="807"/>
      <c r="U13" s="64"/>
      <c r="V13" s="64"/>
      <c r="W13" s="64"/>
    </row>
    <row r="14" spans="1:24" ht="19.5" customHeight="1" thickBot="1">
      <c r="B14" s="65"/>
      <c r="C14" s="64"/>
      <c r="D14" s="64"/>
      <c r="I14" s="64"/>
      <c r="J14" s="807"/>
      <c r="K14" s="807"/>
      <c r="L14" s="807"/>
      <c r="M14" s="808"/>
      <c r="N14" s="808"/>
      <c r="O14" s="808"/>
      <c r="R14" s="55"/>
      <c r="U14" s="64"/>
      <c r="W14" s="64"/>
      <c r="X14" s="66" t="s">
        <v>326</v>
      </c>
    </row>
    <row r="15" spans="1:24" ht="15" customHeight="1">
      <c r="A15" s="67"/>
      <c r="B15" s="809"/>
      <c r="C15" s="810"/>
      <c r="D15" s="56"/>
      <c r="E15" s="800" t="s">
        <v>664</v>
      </c>
      <c r="F15" s="801"/>
      <c r="G15" s="801"/>
      <c r="H15" s="801"/>
      <c r="I15" s="800" t="s">
        <v>665</v>
      </c>
      <c r="J15" s="801"/>
      <c r="K15" s="801"/>
      <c r="L15" s="801"/>
      <c r="M15" s="801" t="s">
        <v>764</v>
      </c>
      <c r="N15" s="801"/>
      <c r="O15" s="801"/>
      <c r="P15" s="813"/>
      <c r="Q15" s="800" t="s">
        <v>765</v>
      </c>
      <c r="R15" s="801"/>
      <c r="S15" s="801"/>
      <c r="T15" s="801"/>
      <c r="U15" s="800" t="s">
        <v>867</v>
      </c>
      <c r="V15" s="801"/>
      <c r="W15" s="801"/>
      <c r="X15" s="801"/>
    </row>
    <row r="16" spans="1:24" ht="22.5" customHeight="1">
      <c r="A16" s="68"/>
      <c r="B16" s="811"/>
      <c r="C16" s="812"/>
      <c r="D16" s="76"/>
      <c r="E16" s="70" t="s">
        <v>461</v>
      </c>
      <c r="F16" s="69" t="s">
        <v>462</v>
      </c>
      <c r="G16" s="69" t="s">
        <v>463</v>
      </c>
      <c r="H16" s="71" t="s">
        <v>15</v>
      </c>
      <c r="I16" s="181" t="s">
        <v>461</v>
      </c>
      <c r="J16" s="69" t="s">
        <v>462</v>
      </c>
      <c r="K16" s="69" t="s">
        <v>463</v>
      </c>
      <c r="L16" s="180" t="s">
        <v>15</v>
      </c>
      <c r="M16" s="178" t="s">
        <v>874</v>
      </c>
      <c r="N16" s="69" t="s">
        <v>462</v>
      </c>
      <c r="O16" s="69" t="s">
        <v>463</v>
      </c>
      <c r="P16" s="69" t="s">
        <v>15</v>
      </c>
      <c r="Q16" s="70" t="s">
        <v>461</v>
      </c>
      <c r="R16" s="69" t="s">
        <v>462</v>
      </c>
      <c r="S16" s="69" t="s">
        <v>463</v>
      </c>
      <c r="T16" s="71" t="s">
        <v>15</v>
      </c>
      <c r="U16" s="70" t="s">
        <v>327</v>
      </c>
      <c r="V16" s="69" t="s">
        <v>555</v>
      </c>
      <c r="W16" s="69" t="s">
        <v>335</v>
      </c>
      <c r="X16" s="71" t="s">
        <v>98</v>
      </c>
    </row>
    <row r="17" spans="1:24" ht="22.5" customHeight="1">
      <c r="B17" s="802" t="s">
        <v>872</v>
      </c>
      <c r="C17" s="803"/>
      <c r="D17" s="54"/>
      <c r="E17" s="238" t="s">
        <v>397</v>
      </c>
      <c r="F17" s="239" t="s">
        <v>397</v>
      </c>
      <c r="G17" s="232" t="s">
        <v>397</v>
      </c>
      <c r="H17" s="241" t="s">
        <v>397</v>
      </c>
      <c r="I17" s="232" t="s">
        <v>397</v>
      </c>
      <c r="J17" s="239" t="s">
        <v>397</v>
      </c>
      <c r="K17" s="239" t="s">
        <v>397</v>
      </c>
      <c r="L17" s="240" t="s">
        <v>397</v>
      </c>
      <c r="M17" s="232" t="s">
        <v>397</v>
      </c>
      <c r="N17" s="239" t="s">
        <v>397</v>
      </c>
      <c r="O17" s="239" t="s">
        <v>397</v>
      </c>
      <c r="P17" s="240" t="s">
        <v>397</v>
      </c>
      <c r="Q17" s="232" t="s">
        <v>397</v>
      </c>
      <c r="R17" s="239" t="s">
        <v>397</v>
      </c>
      <c r="S17" s="239" t="s">
        <v>397</v>
      </c>
      <c r="T17" s="240" t="s">
        <v>397</v>
      </c>
      <c r="U17" s="232" t="s">
        <v>397</v>
      </c>
      <c r="V17" s="239" t="s">
        <v>397</v>
      </c>
      <c r="W17" s="239" t="s">
        <v>397</v>
      </c>
      <c r="X17" s="240" t="s">
        <v>397</v>
      </c>
    </row>
    <row r="18" spans="1:24" ht="22.5" customHeight="1">
      <c r="B18" s="442"/>
      <c r="C18" s="442" t="s">
        <v>324</v>
      </c>
      <c r="D18" s="150"/>
      <c r="E18" s="93">
        <v>42</v>
      </c>
      <c r="F18" s="93">
        <v>22</v>
      </c>
      <c r="G18" s="93">
        <v>13</v>
      </c>
      <c r="H18" s="93">
        <v>23</v>
      </c>
      <c r="I18" s="93">
        <v>43.8</v>
      </c>
      <c r="J18" s="93">
        <v>20.7</v>
      </c>
      <c r="K18" s="93">
        <v>15.6</v>
      </c>
      <c r="L18" s="93">
        <v>19.899999999999999</v>
      </c>
      <c r="M18" s="93">
        <v>60.3</v>
      </c>
      <c r="N18" s="93">
        <v>9.9</v>
      </c>
      <c r="O18" s="93">
        <v>7.9</v>
      </c>
      <c r="P18" s="93">
        <v>21.9</v>
      </c>
      <c r="Q18" s="93">
        <v>60.9</v>
      </c>
      <c r="R18" s="93">
        <v>4.8</v>
      </c>
      <c r="S18" s="93">
        <v>10</v>
      </c>
      <c r="T18" s="93">
        <v>24.3</v>
      </c>
      <c r="U18" s="310">
        <v>57.9</v>
      </c>
      <c r="V18" s="310">
        <v>6.6</v>
      </c>
      <c r="W18" s="313">
        <v>14.7</v>
      </c>
      <c r="X18" s="310">
        <v>20.8</v>
      </c>
    </row>
    <row r="19" spans="1:24" ht="22.5" customHeight="1">
      <c r="B19" s="442"/>
      <c r="C19" s="442" t="s">
        <v>325</v>
      </c>
      <c r="D19" s="150"/>
      <c r="E19" s="93">
        <v>19</v>
      </c>
      <c r="F19" s="93">
        <v>3</v>
      </c>
      <c r="G19" s="93">
        <v>26</v>
      </c>
      <c r="H19" s="93">
        <v>52</v>
      </c>
      <c r="I19" s="93">
        <v>18.7</v>
      </c>
      <c r="J19" s="93">
        <v>1.6</v>
      </c>
      <c r="K19" s="93">
        <v>26.3</v>
      </c>
      <c r="L19" s="93">
        <v>53.4</v>
      </c>
      <c r="M19" s="93">
        <v>19.899999999999999</v>
      </c>
      <c r="N19" s="93">
        <v>0.8</v>
      </c>
      <c r="O19" s="93">
        <v>17.899999999999999</v>
      </c>
      <c r="P19" s="93">
        <v>61.4</v>
      </c>
      <c r="Q19" s="93">
        <v>21.1</v>
      </c>
      <c r="R19" s="93">
        <v>2.4</v>
      </c>
      <c r="S19" s="93">
        <v>25.1</v>
      </c>
      <c r="T19" s="93">
        <v>51.4</v>
      </c>
      <c r="U19" s="310">
        <v>17.100000000000001</v>
      </c>
      <c r="V19" s="310">
        <v>1.9</v>
      </c>
      <c r="W19" s="310">
        <v>32.700000000000003</v>
      </c>
      <c r="X19" s="310">
        <v>48.3</v>
      </c>
    </row>
    <row r="20" spans="1:24" ht="22.5" customHeight="1" thickBot="1">
      <c r="A20" s="63"/>
      <c r="B20" s="804" t="s">
        <v>873</v>
      </c>
      <c r="C20" s="804"/>
      <c r="D20" s="151"/>
      <c r="E20" s="242">
        <v>44</v>
      </c>
      <c r="F20" s="242">
        <v>26.1</v>
      </c>
      <c r="G20" s="242">
        <v>14.1</v>
      </c>
      <c r="H20" s="242">
        <v>15.8</v>
      </c>
      <c r="I20" s="242">
        <v>43.4</v>
      </c>
      <c r="J20" s="242">
        <v>23.2</v>
      </c>
      <c r="K20" s="242">
        <v>12.7</v>
      </c>
      <c r="L20" s="242">
        <v>20.7</v>
      </c>
      <c r="M20" s="242">
        <v>32.5</v>
      </c>
      <c r="N20" s="242">
        <v>25.5</v>
      </c>
      <c r="O20" s="242">
        <v>16.899999999999999</v>
      </c>
      <c r="P20" s="242">
        <v>25.1</v>
      </c>
      <c r="Q20" s="242">
        <v>42.5</v>
      </c>
      <c r="R20" s="242">
        <v>18.600000000000001</v>
      </c>
      <c r="S20" s="242">
        <v>17.7</v>
      </c>
      <c r="T20" s="242">
        <v>21.2</v>
      </c>
      <c r="U20" s="312">
        <v>42.8</v>
      </c>
      <c r="V20" s="487">
        <v>17</v>
      </c>
      <c r="W20" s="487">
        <v>17</v>
      </c>
      <c r="X20" s="312">
        <v>23.2</v>
      </c>
    </row>
    <row r="21" spans="1:24">
      <c r="A21" s="488" t="s">
        <v>621</v>
      </c>
      <c r="U21" s="64"/>
      <c r="V21" s="64"/>
      <c r="W21" s="64"/>
      <c r="X21" s="64"/>
    </row>
  </sheetData>
  <mergeCells count="23">
    <mergeCell ref="M5:P5"/>
    <mergeCell ref="Q5:T5"/>
    <mergeCell ref="A1:L1"/>
    <mergeCell ref="M1:X1"/>
    <mergeCell ref="J3:L4"/>
    <mergeCell ref="M3:O4"/>
    <mergeCell ref="W4:X4"/>
    <mergeCell ref="U15:X15"/>
    <mergeCell ref="B17:C17"/>
    <mergeCell ref="B20:C20"/>
    <mergeCell ref="U5:X5"/>
    <mergeCell ref="B7:C7"/>
    <mergeCell ref="B10:C10"/>
    <mergeCell ref="J13:L14"/>
    <mergeCell ref="M13:O14"/>
    <mergeCell ref="B15:C16"/>
    <mergeCell ref="E15:H15"/>
    <mergeCell ref="I15:L15"/>
    <mergeCell ref="M15:P15"/>
    <mergeCell ref="Q15:T15"/>
    <mergeCell ref="A5:D6"/>
    <mergeCell ref="E5:H5"/>
    <mergeCell ref="I5:L5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/>
  <colBreaks count="1" manualBreakCount="1">
    <brk id="12" max="2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47"/>
  <sheetViews>
    <sheetView showGridLines="0" zoomScaleNormal="100" workbookViewId="0">
      <selection sqref="A1:H1"/>
    </sheetView>
  </sheetViews>
  <sheetFormatPr defaultRowHeight="13.5"/>
  <cols>
    <col min="1" max="1" width="9.75" style="245" customWidth="1"/>
    <col min="2" max="2" width="11.875" style="245" customWidth="1"/>
    <col min="3" max="3" width="11.25" style="245" customWidth="1"/>
    <col min="4" max="6" width="10.125" style="245" customWidth="1"/>
    <col min="7" max="7" width="11.25" style="245" customWidth="1"/>
    <col min="8" max="12" width="10.125" style="245" customWidth="1"/>
    <col min="13" max="13" width="10.625" style="53" customWidth="1"/>
    <col min="14" max="14" width="10.625" style="245" customWidth="1"/>
    <col min="15" max="15" width="6.375" style="245" bestFit="1" customWidth="1"/>
    <col min="16" max="16" width="7" style="245" customWidth="1"/>
    <col min="17" max="17" width="9.75" style="245" customWidth="1"/>
    <col min="18" max="16384" width="9" style="53"/>
  </cols>
  <sheetData>
    <row r="1" spans="1:17" ht="17.25">
      <c r="A1" s="600" t="s">
        <v>817</v>
      </c>
      <c r="B1" s="835"/>
      <c r="C1" s="835"/>
      <c r="D1" s="835"/>
      <c r="E1" s="835"/>
      <c r="F1" s="835"/>
      <c r="G1" s="835"/>
      <c r="H1" s="835"/>
      <c r="I1" s="604" t="s">
        <v>603</v>
      </c>
      <c r="J1" s="836"/>
      <c r="K1" s="836"/>
      <c r="L1" s="836"/>
      <c r="M1" s="836"/>
      <c r="N1" s="836"/>
      <c r="O1" s="836"/>
      <c r="P1" s="836"/>
      <c r="Q1" s="836"/>
    </row>
    <row r="2" spans="1:17" ht="6" customHeight="1"/>
    <row r="3" spans="1:17" ht="12" customHeight="1" thickBot="1">
      <c r="A3" s="404"/>
      <c r="B3" s="489"/>
      <c r="C3" s="404"/>
      <c r="D3" s="404"/>
      <c r="E3" s="404"/>
      <c r="F3" s="404"/>
      <c r="H3" s="404"/>
      <c r="I3" s="598" t="s">
        <v>652</v>
      </c>
      <c r="J3" s="837"/>
      <c r="K3" s="837"/>
      <c r="L3" s="837"/>
      <c r="M3" s="837"/>
      <c r="N3" s="837"/>
      <c r="O3" s="837"/>
      <c r="P3" s="837"/>
      <c r="Q3" s="837"/>
    </row>
    <row r="4" spans="1:17" ht="12" customHeight="1">
      <c r="A4" s="719" t="s">
        <v>277</v>
      </c>
      <c r="B4" s="718" t="s">
        <v>286</v>
      </c>
      <c r="C4" s="595" t="s">
        <v>276</v>
      </c>
      <c r="D4" s="596"/>
      <c r="E4" s="596"/>
      <c r="F4" s="596"/>
      <c r="G4" s="794" t="s">
        <v>840</v>
      </c>
      <c r="H4" s="838"/>
      <c r="I4" s="839" t="s">
        <v>841</v>
      </c>
      <c r="J4" s="840"/>
      <c r="K4" s="840"/>
      <c r="L4" s="841"/>
      <c r="M4" s="842" t="s">
        <v>650</v>
      </c>
      <c r="N4" s="842" t="s">
        <v>528</v>
      </c>
      <c r="O4" s="825" t="s">
        <v>278</v>
      </c>
      <c r="P4" s="825" t="s">
        <v>281</v>
      </c>
      <c r="Q4" s="592" t="s">
        <v>280</v>
      </c>
    </row>
    <row r="5" spans="1:17" ht="12" customHeight="1">
      <c r="A5" s="719"/>
      <c r="B5" s="718"/>
      <c r="C5" s="449"/>
      <c r="D5" s="829" t="s">
        <v>402</v>
      </c>
      <c r="E5" s="449"/>
      <c r="F5" s="449"/>
      <c r="G5" s="449"/>
      <c r="H5" s="449"/>
      <c r="I5" s="831" t="s">
        <v>401</v>
      </c>
      <c r="J5" s="829" t="s">
        <v>399</v>
      </c>
      <c r="K5" s="345"/>
      <c r="L5" s="449"/>
      <c r="M5" s="721"/>
      <c r="N5" s="721"/>
      <c r="O5" s="826"/>
      <c r="P5" s="826"/>
      <c r="Q5" s="827"/>
    </row>
    <row r="6" spans="1:17" ht="12" customHeight="1">
      <c r="A6" s="719"/>
      <c r="B6" s="718"/>
      <c r="C6" s="449" t="s">
        <v>384</v>
      </c>
      <c r="D6" s="721"/>
      <c r="E6" s="449" t="s">
        <v>403</v>
      </c>
      <c r="F6" s="456" t="s">
        <v>300</v>
      </c>
      <c r="G6" s="449" t="s">
        <v>384</v>
      </c>
      <c r="H6" s="449" t="s">
        <v>275</v>
      </c>
      <c r="I6" s="832"/>
      <c r="J6" s="721"/>
      <c r="K6" s="346" t="s">
        <v>400</v>
      </c>
      <c r="L6" s="456" t="s">
        <v>300</v>
      </c>
      <c r="M6" s="721"/>
      <c r="N6" s="721"/>
      <c r="O6" s="833" t="s">
        <v>279</v>
      </c>
      <c r="P6" s="833" t="s">
        <v>301</v>
      </c>
      <c r="Q6" s="827"/>
    </row>
    <row r="7" spans="1:17" ht="12" customHeight="1">
      <c r="A7" s="596"/>
      <c r="B7" s="595"/>
      <c r="C7" s="450"/>
      <c r="D7" s="830"/>
      <c r="E7" s="450"/>
      <c r="F7" s="450"/>
      <c r="G7" s="450"/>
      <c r="H7" s="450"/>
      <c r="I7" s="611"/>
      <c r="J7" s="830"/>
      <c r="K7" s="454"/>
      <c r="L7" s="450"/>
      <c r="M7" s="830"/>
      <c r="N7" s="830"/>
      <c r="O7" s="834"/>
      <c r="P7" s="834"/>
      <c r="Q7" s="828"/>
    </row>
    <row r="8" spans="1:17" ht="12" customHeight="1">
      <c r="A8" s="457" t="s">
        <v>862</v>
      </c>
      <c r="B8" s="102">
        <v>527489</v>
      </c>
      <c r="C8" s="347">
        <v>173418</v>
      </c>
      <c r="D8" s="347">
        <v>86525</v>
      </c>
      <c r="E8" s="347">
        <v>15038</v>
      </c>
      <c r="F8" s="347">
        <v>71855</v>
      </c>
      <c r="G8" s="89">
        <v>174053</v>
      </c>
      <c r="H8" s="89">
        <v>25005</v>
      </c>
      <c r="I8" s="89">
        <v>39168</v>
      </c>
      <c r="J8" s="89">
        <v>21309</v>
      </c>
      <c r="K8" s="89">
        <v>26917</v>
      </c>
      <c r="L8" s="89">
        <v>61654</v>
      </c>
      <c r="M8" s="89">
        <v>83450</v>
      </c>
      <c r="N8" s="89">
        <v>96568</v>
      </c>
      <c r="O8" s="89">
        <v>358</v>
      </c>
      <c r="P8" s="89">
        <v>1473.4329608938547</v>
      </c>
      <c r="Q8" s="37" t="s">
        <v>606</v>
      </c>
    </row>
    <row r="9" spans="1:17" ht="12" customHeight="1">
      <c r="A9" s="457" t="s">
        <v>659</v>
      </c>
      <c r="B9" s="102">
        <v>503385</v>
      </c>
      <c r="C9" s="347">
        <v>188187</v>
      </c>
      <c r="D9" s="347">
        <v>95136</v>
      </c>
      <c r="E9" s="347">
        <v>14424</v>
      </c>
      <c r="F9" s="347">
        <v>78627</v>
      </c>
      <c r="G9" s="89">
        <v>172188</v>
      </c>
      <c r="H9" s="89">
        <v>76014</v>
      </c>
      <c r="I9" s="89">
        <v>42153</v>
      </c>
      <c r="J9" s="89">
        <v>22422</v>
      </c>
      <c r="K9" s="89">
        <v>31599</v>
      </c>
      <c r="L9" s="89">
        <v>0</v>
      </c>
      <c r="M9" s="89">
        <v>76441</v>
      </c>
      <c r="N9" s="89">
        <v>66569</v>
      </c>
      <c r="O9" s="89">
        <v>357</v>
      </c>
      <c r="P9" s="89">
        <v>1410.0420168067226</v>
      </c>
      <c r="Q9" s="37" t="s">
        <v>659</v>
      </c>
    </row>
    <row r="10" spans="1:17" ht="12" customHeight="1">
      <c r="A10" s="457" t="s">
        <v>660</v>
      </c>
      <c r="B10" s="102">
        <v>489936</v>
      </c>
      <c r="C10" s="347">
        <v>179694</v>
      </c>
      <c r="D10" s="347">
        <v>81586</v>
      </c>
      <c r="E10" s="347">
        <v>11049</v>
      </c>
      <c r="F10" s="347">
        <v>87059</v>
      </c>
      <c r="G10" s="89">
        <v>169486</v>
      </c>
      <c r="H10" s="89">
        <v>77604</v>
      </c>
      <c r="I10" s="89">
        <v>42814</v>
      </c>
      <c r="J10" s="89">
        <v>21850</v>
      </c>
      <c r="K10" s="89">
        <v>27218</v>
      </c>
      <c r="L10" s="89">
        <v>0</v>
      </c>
      <c r="M10" s="89">
        <v>75989</v>
      </c>
      <c r="N10" s="89">
        <v>64767</v>
      </c>
      <c r="O10" s="89">
        <v>357</v>
      </c>
      <c r="P10" s="89">
        <v>1372.3697478991596</v>
      </c>
      <c r="Q10" s="37" t="s">
        <v>660</v>
      </c>
    </row>
    <row r="11" spans="1:17" ht="12" customHeight="1">
      <c r="A11" s="457" t="s">
        <v>757</v>
      </c>
      <c r="B11" s="102">
        <v>482714</v>
      </c>
      <c r="C11" s="347">
        <v>181748</v>
      </c>
      <c r="D11" s="347">
        <v>82263</v>
      </c>
      <c r="E11" s="347">
        <v>13493</v>
      </c>
      <c r="F11" s="347">
        <v>85992</v>
      </c>
      <c r="G11" s="347">
        <v>159678</v>
      </c>
      <c r="H11" s="347">
        <v>64329</v>
      </c>
      <c r="I11" s="347">
        <v>47040</v>
      </c>
      <c r="J11" s="347">
        <v>22756</v>
      </c>
      <c r="K11" s="347">
        <v>25553</v>
      </c>
      <c r="L11" s="347">
        <v>0</v>
      </c>
      <c r="M11" s="347">
        <v>75808</v>
      </c>
      <c r="N11" s="89">
        <v>65480</v>
      </c>
      <c r="O11" s="89">
        <v>357</v>
      </c>
      <c r="P11" s="89">
        <v>1352.140056022409</v>
      </c>
      <c r="Q11" s="37" t="s">
        <v>757</v>
      </c>
    </row>
    <row r="12" spans="1:17" ht="12" customHeight="1">
      <c r="A12" s="457" t="s">
        <v>875</v>
      </c>
      <c r="B12" s="102">
        <f>C12+G12+M12+N12</f>
        <v>462521</v>
      </c>
      <c r="C12" s="347">
        <f>SUM(D12:F12)</f>
        <v>172178</v>
      </c>
      <c r="D12" s="347">
        <f>SUM(D14:D27)</f>
        <v>82955</v>
      </c>
      <c r="E12" s="347">
        <f>SUM(E14:E27)</f>
        <v>8574</v>
      </c>
      <c r="F12" s="347">
        <f>SUM(F14:F27)</f>
        <v>80649</v>
      </c>
      <c r="G12" s="347">
        <f>SUM(H12:L12)</f>
        <v>159740</v>
      </c>
      <c r="H12" s="347">
        <f t="shared" ref="H12:M12" si="0">SUM(H14:H27)</f>
        <v>65214</v>
      </c>
      <c r="I12" s="347">
        <f t="shared" si="0"/>
        <v>45863</v>
      </c>
      <c r="J12" s="347">
        <f t="shared" si="0"/>
        <v>21276</v>
      </c>
      <c r="K12" s="347">
        <f t="shared" si="0"/>
        <v>27387</v>
      </c>
      <c r="L12" s="347">
        <f t="shared" si="0"/>
        <v>0</v>
      </c>
      <c r="M12" s="347">
        <f t="shared" si="0"/>
        <v>69397</v>
      </c>
      <c r="N12" s="89">
        <f>SUM(N14:N27)</f>
        <v>61206</v>
      </c>
      <c r="O12" s="89">
        <f>SUM(O14:O27)</f>
        <v>360</v>
      </c>
      <c r="P12" s="89">
        <f>B12/O12</f>
        <v>1284.7805555555556</v>
      </c>
      <c r="Q12" s="37" t="s">
        <v>876</v>
      </c>
    </row>
    <row r="13" spans="1:17" ht="6" customHeight="1">
      <c r="A13" s="457"/>
      <c r="B13" s="102"/>
      <c r="C13" s="347"/>
      <c r="D13" s="86"/>
      <c r="E13" s="86"/>
      <c r="F13" s="86"/>
      <c r="G13" s="89"/>
      <c r="H13" s="87"/>
      <c r="I13" s="87"/>
      <c r="J13" s="87"/>
      <c r="K13" s="87"/>
      <c r="L13" s="89"/>
      <c r="M13" s="87"/>
      <c r="N13" s="134"/>
      <c r="O13" s="87"/>
      <c r="P13" s="89"/>
      <c r="Q13" s="348"/>
    </row>
    <row r="14" spans="1:17" ht="12" customHeight="1">
      <c r="A14" s="457" t="s">
        <v>877</v>
      </c>
      <c r="B14" s="102">
        <f t="shared" ref="B14:B27" si="1">C14+G14+M14+N14</f>
        <v>41879</v>
      </c>
      <c r="C14" s="89">
        <f>SUM(D14:F14)</f>
        <v>19237</v>
      </c>
      <c r="D14" s="86">
        <v>12573</v>
      </c>
      <c r="E14" s="86">
        <v>174</v>
      </c>
      <c r="F14" s="86">
        <v>6490</v>
      </c>
      <c r="G14" s="89">
        <f t="shared" ref="G14:G27" si="2">SUM(H14:L14)</f>
        <v>13152</v>
      </c>
      <c r="H14" s="87">
        <v>4973</v>
      </c>
      <c r="I14" s="87">
        <v>4011</v>
      </c>
      <c r="J14" s="87">
        <v>1851</v>
      </c>
      <c r="K14" s="87">
        <v>2317</v>
      </c>
      <c r="L14" s="87" t="s">
        <v>878</v>
      </c>
      <c r="M14" s="89">
        <v>4534</v>
      </c>
      <c r="N14" s="89">
        <v>4956</v>
      </c>
      <c r="O14" s="89">
        <v>30</v>
      </c>
      <c r="P14" s="89">
        <f t="shared" ref="P14:P27" si="3">B14/O14</f>
        <v>1395.9666666666667</v>
      </c>
      <c r="Q14" s="490" t="s">
        <v>879</v>
      </c>
    </row>
    <row r="15" spans="1:17" ht="12" customHeight="1">
      <c r="A15" s="457" t="s">
        <v>880</v>
      </c>
      <c r="B15" s="102">
        <f t="shared" si="1"/>
        <v>36574</v>
      </c>
      <c r="C15" s="89">
        <f t="shared" ref="C15:C27" si="4">SUM(D15:F15)</f>
        <v>12567</v>
      </c>
      <c r="D15" s="86">
        <v>4375</v>
      </c>
      <c r="E15" s="86">
        <v>642</v>
      </c>
      <c r="F15" s="86">
        <v>7550</v>
      </c>
      <c r="G15" s="89">
        <f t="shared" si="2"/>
        <v>11969</v>
      </c>
      <c r="H15" s="87">
        <v>3644</v>
      </c>
      <c r="I15" s="87">
        <v>4141</v>
      </c>
      <c r="J15" s="87">
        <v>1885</v>
      </c>
      <c r="K15" s="87">
        <v>2299</v>
      </c>
      <c r="L15" s="87" t="s">
        <v>878</v>
      </c>
      <c r="M15" s="89">
        <v>6751</v>
      </c>
      <c r="N15" s="89">
        <v>5287</v>
      </c>
      <c r="O15" s="89">
        <v>31</v>
      </c>
      <c r="P15" s="89">
        <f t="shared" si="3"/>
        <v>1179.8064516129032</v>
      </c>
      <c r="Q15" s="490" t="s">
        <v>881</v>
      </c>
    </row>
    <row r="16" spans="1:17" ht="12" customHeight="1">
      <c r="A16" s="457" t="s">
        <v>359</v>
      </c>
      <c r="B16" s="102">
        <f t="shared" si="1"/>
        <v>47617</v>
      </c>
      <c r="C16" s="89">
        <f t="shared" si="4"/>
        <v>18764</v>
      </c>
      <c r="D16" s="86">
        <v>8235</v>
      </c>
      <c r="E16" s="86">
        <v>1782</v>
      </c>
      <c r="F16" s="86">
        <v>8747</v>
      </c>
      <c r="G16" s="89">
        <f t="shared" si="2"/>
        <v>17152</v>
      </c>
      <c r="H16" s="87">
        <v>8400</v>
      </c>
      <c r="I16" s="87">
        <v>4556</v>
      </c>
      <c r="J16" s="87">
        <v>1957</v>
      </c>
      <c r="K16" s="87">
        <v>2239</v>
      </c>
      <c r="L16" s="87" t="s">
        <v>878</v>
      </c>
      <c r="M16" s="89">
        <v>5827</v>
      </c>
      <c r="N16" s="89">
        <v>5874</v>
      </c>
      <c r="O16" s="89">
        <v>30</v>
      </c>
      <c r="P16" s="89">
        <f t="shared" si="3"/>
        <v>1587.2333333333333</v>
      </c>
      <c r="Q16" s="490" t="s">
        <v>882</v>
      </c>
    </row>
    <row r="17" spans="1:17" ht="12" customHeight="1">
      <c r="A17" s="457" t="s">
        <v>360</v>
      </c>
      <c r="B17" s="102">
        <f t="shared" si="1"/>
        <v>39165</v>
      </c>
      <c r="C17" s="89">
        <f t="shared" si="4"/>
        <v>14428</v>
      </c>
      <c r="D17" s="86">
        <v>6385</v>
      </c>
      <c r="E17" s="86">
        <v>281</v>
      </c>
      <c r="F17" s="86">
        <v>7762</v>
      </c>
      <c r="G17" s="89">
        <f t="shared" si="2"/>
        <v>13303</v>
      </c>
      <c r="H17" s="87">
        <v>4056</v>
      </c>
      <c r="I17" s="87">
        <v>4593</v>
      </c>
      <c r="J17" s="87">
        <v>2029</v>
      </c>
      <c r="K17" s="87">
        <v>2625</v>
      </c>
      <c r="L17" s="87" t="s">
        <v>878</v>
      </c>
      <c r="M17" s="89">
        <v>5844</v>
      </c>
      <c r="N17" s="89">
        <v>5590</v>
      </c>
      <c r="O17" s="89">
        <v>31</v>
      </c>
      <c r="P17" s="89">
        <f t="shared" si="3"/>
        <v>1263.3870967741937</v>
      </c>
      <c r="Q17" s="490" t="s">
        <v>883</v>
      </c>
    </row>
    <row r="18" spans="1:17" ht="6" customHeight="1">
      <c r="A18" s="457"/>
      <c r="B18" s="102"/>
      <c r="C18" s="89"/>
      <c r="D18" s="86"/>
      <c r="E18" s="349"/>
      <c r="F18" s="86"/>
      <c r="G18" s="89"/>
      <c r="H18" s="349"/>
      <c r="I18" s="349"/>
      <c r="J18" s="349"/>
      <c r="K18" s="349"/>
      <c r="L18" s="87"/>
      <c r="M18" s="89"/>
      <c r="N18" s="140"/>
      <c r="O18" s="89"/>
      <c r="P18" s="89"/>
      <c r="Q18" s="491"/>
    </row>
    <row r="19" spans="1:17" ht="12" customHeight="1">
      <c r="A19" s="457" t="s">
        <v>361</v>
      </c>
      <c r="B19" s="102">
        <f t="shared" si="1"/>
        <v>54710</v>
      </c>
      <c r="C19" s="89">
        <f t="shared" si="4"/>
        <v>19116</v>
      </c>
      <c r="D19" s="86">
        <v>9858</v>
      </c>
      <c r="E19" s="86">
        <v>558</v>
      </c>
      <c r="F19" s="86">
        <v>8700</v>
      </c>
      <c r="G19" s="89">
        <f t="shared" si="2"/>
        <v>20531</v>
      </c>
      <c r="H19" s="87">
        <v>13000</v>
      </c>
      <c r="I19" s="87">
        <v>4132</v>
      </c>
      <c r="J19" s="87">
        <v>1203</v>
      </c>
      <c r="K19" s="87">
        <v>2196</v>
      </c>
      <c r="L19" s="87" t="s">
        <v>878</v>
      </c>
      <c r="M19" s="89">
        <v>8643</v>
      </c>
      <c r="N19" s="89">
        <v>6420</v>
      </c>
      <c r="O19" s="89">
        <v>31</v>
      </c>
      <c r="P19" s="89">
        <f t="shared" si="3"/>
        <v>1764.8387096774193</v>
      </c>
      <c r="Q19" s="490" t="s">
        <v>884</v>
      </c>
    </row>
    <row r="20" spans="1:17" ht="12" customHeight="1">
      <c r="A20" s="457" t="s">
        <v>362</v>
      </c>
      <c r="B20" s="102">
        <f t="shared" si="1"/>
        <v>38371</v>
      </c>
      <c r="C20" s="89">
        <f t="shared" si="4"/>
        <v>14618</v>
      </c>
      <c r="D20" s="86">
        <v>5655</v>
      </c>
      <c r="E20" s="86">
        <v>1504</v>
      </c>
      <c r="F20" s="86">
        <v>7459</v>
      </c>
      <c r="G20" s="89">
        <f t="shared" si="2"/>
        <v>13099</v>
      </c>
      <c r="H20" s="87">
        <v>4815</v>
      </c>
      <c r="I20" s="87">
        <v>4163</v>
      </c>
      <c r="J20" s="87">
        <v>1736</v>
      </c>
      <c r="K20" s="87">
        <v>2385</v>
      </c>
      <c r="L20" s="87" t="s">
        <v>878</v>
      </c>
      <c r="M20" s="89">
        <v>5749</v>
      </c>
      <c r="N20" s="89">
        <v>4905</v>
      </c>
      <c r="O20" s="89">
        <v>30</v>
      </c>
      <c r="P20" s="89">
        <f t="shared" si="3"/>
        <v>1279.0333333333333</v>
      </c>
      <c r="Q20" s="490" t="s">
        <v>885</v>
      </c>
    </row>
    <row r="21" spans="1:17" ht="12" customHeight="1">
      <c r="A21" s="457" t="s">
        <v>363</v>
      </c>
      <c r="B21" s="102">
        <f t="shared" si="1"/>
        <v>41216</v>
      </c>
      <c r="C21" s="89">
        <f t="shared" si="4"/>
        <v>16013</v>
      </c>
      <c r="D21" s="86">
        <v>8505</v>
      </c>
      <c r="E21" s="86">
        <v>346</v>
      </c>
      <c r="F21" s="86">
        <v>7162</v>
      </c>
      <c r="G21" s="89">
        <f t="shared" si="2"/>
        <v>12880</v>
      </c>
      <c r="H21" s="87">
        <v>4132</v>
      </c>
      <c r="I21" s="87">
        <v>4267</v>
      </c>
      <c r="J21" s="87">
        <v>2078</v>
      </c>
      <c r="K21" s="87">
        <v>2403</v>
      </c>
      <c r="L21" s="87" t="s">
        <v>878</v>
      </c>
      <c r="M21" s="89">
        <v>6385</v>
      </c>
      <c r="N21" s="89">
        <v>5938</v>
      </c>
      <c r="O21" s="89">
        <v>31</v>
      </c>
      <c r="P21" s="89">
        <f t="shared" si="3"/>
        <v>1329.5483870967741</v>
      </c>
      <c r="Q21" s="490" t="s">
        <v>886</v>
      </c>
    </row>
    <row r="22" spans="1:17" ht="12" customHeight="1">
      <c r="A22" s="457" t="s">
        <v>364</v>
      </c>
      <c r="B22" s="102">
        <f t="shared" si="1"/>
        <v>49439</v>
      </c>
      <c r="C22" s="89">
        <f t="shared" si="4"/>
        <v>19005</v>
      </c>
      <c r="D22" s="86">
        <v>9798</v>
      </c>
      <c r="E22" s="86">
        <v>1921</v>
      </c>
      <c r="F22" s="86">
        <v>7286</v>
      </c>
      <c r="G22" s="89">
        <f t="shared" si="2"/>
        <v>14761</v>
      </c>
      <c r="H22" s="87">
        <v>5615</v>
      </c>
      <c r="I22" s="87">
        <v>4243</v>
      </c>
      <c r="J22" s="87">
        <v>2449</v>
      </c>
      <c r="K22" s="87">
        <v>2454</v>
      </c>
      <c r="L22" s="87" t="s">
        <v>878</v>
      </c>
      <c r="M22" s="89">
        <v>9375</v>
      </c>
      <c r="N22" s="89">
        <v>6298</v>
      </c>
      <c r="O22" s="89">
        <v>30</v>
      </c>
      <c r="P22" s="89">
        <f t="shared" si="3"/>
        <v>1647.9666666666667</v>
      </c>
      <c r="Q22" s="490" t="s">
        <v>887</v>
      </c>
    </row>
    <row r="23" spans="1:17" ht="6" customHeight="1">
      <c r="A23" s="457"/>
      <c r="B23" s="102"/>
      <c r="C23" s="89"/>
      <c r="D23" s="86"/>
      <c r="E23" s="349"/>
      <c r="F23" s="86"/>
      <c r="G23" s="89"/>
      <c r="H23" s="349"/>
      <c r="I23" s="349"/>
      <c r="J23" s="87"/>
      <c r="K23" s="349"/>
      <c r="L23" s="87"/>
      <c r="M23" s="89"/>
      <c r="N23" s="140"/>
      <c r="O23" s="89"/>
      <c r="P23" s="89"/>
      <c r="Q23" s="491"/>
    </row>
    <row r="24" spans="1:17" ht="12" customHeight="1">
      <c r="A24" s="457" t="s">
        <v>365</v>
      </c>
      <c r="B24" s="102">
        <f t="shared" si="1"/>
        <v>33047</v>
      </c>
      <c r="C24" s="89">
        <f t="shared" si="4"/>
        <v>11869</v>
      </c>
      <c r="D24" s="86">
        <v>6986</v>
      </c>
      <c r="E24" s="86">
        <v>95</v>
      </c>
      <c r="F24" s="86">
        <v>4788</v>
      </c>
      <c r="G24" s="89">
        <f t="shared" si="2"/>
        <v>11713</v>
      </c>
      <c r="H24" s="87">
        <v>4042</v>
      </c>
      <c r="I24" s="87">
        <v>3719</v>
      </c>
      <c r="J24" s="87">
        <v>1554</v>
      </c>
      <c r="K24" s="87">
        <v>2398</v>
      </c>
      <c r="L24" s="87" t="s">
        <v>878</v>
      </c>
      <c r="M24" s="89">
        <v>4971</v>
      </c>
      <c r="N24" s="89">
        <v>4494</v>
      </c>
      <c r="O24" s="89">
        <v>28</v>
      </c>
      <c r="P24" s="89">
        <f t="shared" si="3"/>
        <v>1180.25</v>
      </c>
      <c r="Q24" s="490" t="s">
        <v>888</v>
      </c>
    </row>
    <row r="25" spans="1:17" ht="12" customHeight="1">
      <c r="A25" s="457" t="s">
        <v>889</v>
      </c>
      <c r="B25" s="102">
        <f t="shared" si="1"/>
        <v>34750</v>
      </c>
      <c r="C25" s="89">
        <f t="shared" si="4"/>
        <v>9780</v>
      </c>
      <c r="D25" s="86">
        <v>3735</v>
      </c>
      <c r="E25" s="86">
        <v>407</v>
      </c>
      <c r="F25" s="86">
        <v>5638</v>
      </c>
      <c r="G25" s="89">
        <f t="shared" si="2"/>
        <v>16340</v>
      </c>
      <c r="H25" s="87">
        <v>8364</v>
      </c>
      <c r="I25" s="87">
        <v>3910</v>
      </c>
      <c r="J25" s="87">
        <v>1700</v>
      </c>
      <c r="K25" s="87">
        <v>2366</v>
      </c>
      <c r="L25" s="87" t="s">
        <v>878</v>
      </c>
      <c r="M25" s="89">
        <v>4392</v>
      </c>
      <c r="N25" s="89">
        <v>4238</v>
      </c>
      <c r="O25" s="89">
        <v>28</v>
      </c>
      <c r="P25" s="89">
        <f t="shared" si="3"/>
        <v>1241.0714285714287</v>
      </c>
      <c r="Q25" s="490" t="s">
        <v>890</v>
      </c>
    </row>
    <row r="26" spans="1:17" ht="12" customHeight="1">
      <c r="A26" s="457" t="s">
        <v>366</v>
      </c>
      <c r="B26" s="102">
        <f t="shared" si="1"/>
        <v>33795</v>
      </c>
      <c r="C26" s="89">
        <f t="shared" si="4"/>
        <v>13282</v>
      </c>
      <c r="D26" s="86">
        <v>6200</v>
      </c>
      <c r="E26" s="86">
        <v>830</v>
      </c>
      <c r="F26" s="86">
        <v>6252</v>
      </c>
      <c r="G26" s="89">
        <f t="shared" si="2"/>
        <v>10873</v>
      </c>
      <c r="H26" s="87">
        <v>2792</v>
      </c>
      <c r="I26" s="87">
        <v>3789</v>
      </c>
      <c r="J26" s="87">
        <v>1943</v>
      </c>
      <c r="K26" s="87">
        <v>2349</v>
      </c>
      <c r="L26" s="87" t="s">
        <v>878</v>
      </c>
      <c r="M26" s="89">
        <v>4532</v>
      </c>
      <c r="N26" s="89">
        <v>5108</v>
      </c>
      <c r="O26" s="89">
        <v>29</v>
      </c>
      <c r="P26" s="89">
        <f t="shared" si="3"/>
        <v>1165.344827586207</v>
      </c>
      <c r="Q26" s="490" t="s">
        <v>891</v>
      </c>
    </row>
    <row r="27" spans="1:17" ht="12" customHeight="1" thickBot="1">
      <c r="A27" s="350" t="s">
        <v>367</v>
      </c>
      <c r="B27" s="102">
        <f t="shared" si="1"/>
        <v>11958</v>
      </c>
      <c r="C27" s="90">
        <f t="shared" si="4"/>
        <v>3499</v>
      </c>
      <c r="D27" s="86">
        <v>650</v>
      </c>
      <c r="E27" s="86">
        <v>34</v>
      </c>
      <c r="F27" s="86">
        <v>2815</v>
      </c>
      <c r="G27" s="90">
        <f t="shared" si="2"/>
        <v>3967</v>
      </c>
      <c r="H27" s="87">
        <v>1381</v>
      </c>
      <c r="I27" s="87">
        <v>339</v>
      </c>
      <c r="J27" s="87">
        <v>891</v>
      </c>
      <c r="K27" s="87">
        <v>1356</v>
      </c>
      <c r="L27" s="87" t="s">
        <v>878</v>
      </c>
      <c r="M27" s="89">
        <v>2394</v>
      </c>
      <c r="N27" s="90">
        <v>2098</v>
      </c>
      <c r="O27" s="90">
        <v>31</v>
      </c>
      <c r="P27" s="89">
        <f t="shared" si="3"/>
        <v>385.74193548387098</v>
      </c>
      <c r="Q27" s="490" t="s">
        <v>892</v>
      </c>
    </row>
    <row r="28" spans="1:17" ht="13.5" customHeight="1">
      <c r="A28" s="612" t="s">
        <v>622</v>
      </c>
      <c r="B28" s="821"/>
      <c r="C28" s="821"/>
      <c r="D28" s="821"/>
      <c r="E28" s="821"/>
      <c r="F28" s="821"/>
      <c r="G28" s="821"/>
      <c r="H28" s="821"/>
      <c r="I28" s="426"/>
      <c r="J28" s="612"/>
      <c r="K28" s="612"/>
      <c r="L28" s="612"/>
      <c r="M28" s="612"/>
      <c r="N28" s="822"/>
      <c r="O28" s="612"/>
      <c r="P28" s="612"/>
      <c r="Q28" s="612"/>
    </row>
    <row r="29" spans="1:17" ht="13.5" customHeight="1">
      <c r="A29" s="823" t="s">
        <v>893</v>
      </c>
      <c r="B29" s="824"/>
      <c r="C29" s="824"/>
      <c r="D29" s="824"/>
      <c r="E29" s="824"/>
      <c r="F29" s="824"/>
      <c r="G29" s="824"/>
      <c r="H29" s="824"/>
      <c r="I29" s="427" t="s">
        <v>894</v>
      </c>
      <c r="J29" s="458"/>
      <c r="K29" s="458"/>
      <c r="L29" s="458"/>
      <c r="M29" s="458"/>
      <c r="N29" s="458"/>
      <c r="O29" s="458"/>
      <c r="P29" s="458"/>
      <c r="Q29" s="458"/>
    </row>
    <row r="30" spans="1:17">
      <c r="A30" s="445" t="s">
        <v>842</v>
      </c>
      <c r="B30" s="492"/>
      <c r="C30" s="492"/>
      <c r="D30" s="492"/>
      <c r="E30" s="492"/>
      <c r="F30" s="492"/>
      <c r="G30" s="492"/>
      <c r="H30" s="492"/>
      <c r="I30" s="492"/>
      <c r="J30" s="823"/>
      <c r="K30" s="823"/>
      <c r="L30" s="823"/>
      <c r="M30" s="823"/>
      <c r="N30" s="823"/>
      <c r="O30" s="823"/>
      <c r="P30" s="823"/>
      <c r="Q30" s="823"/>
    </row>
    <row r="31" spans="1:17">
      <c r="A31" s="445" t="s">
        <v>895</v>
      </c>
      <c r="B31" s="492"/>
      <c r="C31" s="492"/>
      <c r="D31" s="492"/>
      <c r="E31" s="492"/>
      <c r="F31" s="492"/>
      <c r="G31" s="492"/>
      <c r="H31" s="492"/>
      <c r="I31" s="349"/>
      <c r="J31" s="349"/>
      <c r="K31" s="349"/>
      <c r="L31" s="349"/>
      <c r="M31" s="349"/>
      <c r="N31" s="349"/>
      <c r="O31" s="349"/>
      <c r="P31" s="349"/>
    </row>
    <row r="32" spans="1:17">
      <c r="B32" s="349"/>
      <c r="C32" s="349"/>
      <c r="G32" s="349"/>
    </row>
    <row r="33" spans="2:13" s="245" customFormat="1">
      <c r="B33" s="349"/>
      <c r="C33" s="349"/>
      <c r="G33" s="349"/>
      <c r="M33" s="53"/>
    </row>
    <row r="34" spans="2:13" s="245" customFormat="1">
      <c r="B34" s="349"/>
      <c r="C34" s="349"/>
      <c r="G34" s="349"/>
      <c r="M34" s="53"/>
    </row>
    <row r="35" spans="2:13" s="245" customFormat="1">
      <c r="B35" s="349"/>
      <c r="C35" s="349"/>
      <c r="G35" s="349"/>
      <c r="M35" s="53"/>
    </row>
    <row r="36" spans="2:13" s="245" customFormat="1">
      <c r="B36" s="349"/>
      <c r="C36" s="349"/>
      <c r="G36" s="349"/>
      <c r="M36" s="53"/>
    </row>
    <row r="37" spans="2:13" s="245" customFormat="1">
      <c r="B37" s="349"/>
      <c r="C37" s="349"/>
      <c r="G37" s="349"/>
      <c r="M37" s="53"/>
    </row>
    <row r="38" spans="2:13" s="245" customFormat="1">
      <c r="B38" s="349"/>
      <c r="C38" s="349"/>
      <c r="G38" s="349"/>
      <c r="M38" s="53"/>
    </row>
    <row r="39" spans="2:13" s="245" customFormat="1">
      <c r="B39" s="349"/>
      <c r="C39" s="349"/>
      <c r="G39" s="349"/>
      <c r="M39" s="53"/>
    </row>
    <row r="40" spans="2:13" s="245" customFormat="1">
      <c r="B40" s="349"/>
      <c r="C40" s="349"/>
      <c r="G40" s="349"/>
      <c r="M40" s="53"/>
    </row>
    <row r="41" spans="2:13" s="245" customFormat="1">
      <c r="B41" s="349"/>
      <c r="C41" s="349"/>
      <c r="G41" s="349"/>
      <c r="M41" s="53"/>
    </row>
    <row r="42" spans="2:13" s="245" customFormat="1">
      <c r="B42" s="349"/>
      <c r="C42" s="349"/>
      <c r="G42" s="349"/>
      <c r="M42" s="53"/>
    </row>
    <row r="43" spans="2:13" s="245" customFormat="1">
      <c r="B43" s="349"/>
      <c r="C43" s="349"/>
      <c r="G43" s="349"/>
      <c r="M43" s="53"/>
    </row>
    <row r="44" spans="2:13" s="245" customFormat="1">
      <c r="B44" s="349"/>
      <c r="C44" s="349"/>
      <c r="G44" s="349"/>
      <c r="M44" s="53"/>
    </row>
    <row r="45" spans="2:13" s="245" customFormat="1">
      <c r="B45" s="349"/>
      <c r="C45" s="349"/>
      <c r="G45" s="349"/>
      <c r="M45" s="53"/>
    </row>
    <row r="46" spans="2:13" s="245" customFormat="1">
      <c r="B46" s="349"/>
      <c r="C46" s="349"/>
      <c r="G46" s="349"/>
      <c r="M46" s="53"/>
    </row>
    <row r="47" spans="2:13" s="245" customFormat="1">
      <c r="B47" s="349"/>
      <c r="C47" s="349"/>
      <c r="G47" s="349"/>
      <c r="M47" s="53"/>
    </row>
  </sheetData>
  <mergeCells count="22">
    <mergeCell ref="A1:H1"/>
    <mergeCell ref="I1:Q1"/>
    <mergeCell ref="I3:Q3"/>
    <mergeCell ref="A4:A7"/>
    <mergeCell ref="B4:B7"/>
    <mergeCell ref="C4:F4"/>
    <mergeCell ref="G4:H4"/>
    <mergeCell ref="I4:L4"/>
    <mergeCell ref="M4:M7"/>
    <mergeCell ref="N4:N7"/>
    <mergeCell ref="A28:H28"/>
    <mergeCell ref="J28:Q28"/>
    <mergeCell ref="A29:H29"/>
    <mergeCell ref="J30:Q30"/>
    <mergeCell ref="O4:O5"/>
    <mergeCell ref="P4:P5"/>
    <mergeCell ref="Q4:Q7"/>
    <mergeCell ref="D5:D7"/>
    <mergeCell ref="I5:I7"/>
    <mergeCell ref="J5:J7"/>
    <mergeCell ref="O6:O7"/>
    <mergeCell ref="P6:P7"/>
  </mergeCells>
  <phoneticPr fontId="4"/>
  <printOptions horizontalCentered="1"/>
  <pageMargins left="0.19685039370078741" right="0.19685039370078741" top="0.78740157480314965" bottom="0.78740157480314965" header="0.51181102362204722" footer="0.51181102362204722"/>
  <pageSetup paperSize="9" scale="85" orientation="landscape" r:id="rId1"/>
  <headerFooter alignWithMargins="0"/>
  <ignoredErrors>
    <ignoredError sqref="G12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>
      <selection sqref="A1:M1"/>
    </sheetView>
  </sheetViews>
  <sheetFormatPr defaultColWidth="1.375" defaultRowHeight="10.5"/>
  <cols>
    <col min="1" max="1" width="9.625" style="245" customWidth="1"/>
    <col min="2" max="2" width="5.75" style="245" customWidth="1"/>
    <col min="3" max="5" width="7.25" style="245" customWidth="1"/>
    <col min="6" max="6" width="7.5" style="245" customWidth="1"/>
    <col min="7" max="8" width="7.25" style="245" customWidth="1"/>
    <col min="9" max="9" width="7.5" style="245" customWidth="1"/>
    <col min="10" max="11" width="7.25" style="245" customWidth="1"/>
    <col min="12" max="12" width="7.5" style="245" customWidth="1"/>
    <col min="13" max="13" width="7" style="245" customWidth="1"/>
    <col min="14" max="14" width="5.75" style="245" bestFit="1" customWidth="1"/>
    <col min="15" max="16384" width="1.375" style="245"/>
  </cols>
  <sheetData>
    <row r="1" spans="1:14" ht="17.25" customHeight="1">
      <c r="A1" s="713" t="s">
        <v>818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</row>
    <row r="2" spans="1:14" s="53" customFormat="1" ht="7.5" customHeight="1">
      <c r="A2" s="432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4" s="53" customFormat="1" ht="13.5" customHeight="1">
      <c r="A3" s="429"/>
      <c r="B3" s="398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4" s="53" customFormat="1" ht="13.5">
      <c r="A4" s="790" t="s">
        <v>2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14" ht="11.25" customHeight="1" thickBot="1">
      <c r="B5" s="407"/>
      <c r="M5" s="431" t="s">
        <v>3</v>
      </c>
    </row>
    <row r="6" spans="1:14" ht="11.25" customHeight="1">
      <c r="A6" s="796" t="s">
        <v>504</v>
      </c>
      <c r="B6" s="844" t="s">
        <v>32</v>
      </c>
      <c r="C6" s="847" t="s">
        <v>4</v>
      </c>
      <c r="D6" s="848" t="s">
        <v>623</v>
      </c>
      <c r="E6" s="849"/>
      <c r="F6" s="849"/>
      <c r="G6" s="849"/>
      <c r="H6" s="849"/>
      <c r="I6" s="849"/>
      <c r="J6" s="849"/>
      <c r="K6" s="849"/>
      <c r="L6" s="850"/>
      <c r="M6" s="851" t="s">
        <v>6</v>
      </c>
    </row>
    <row r="7" spans="1:14" ht="11.25" customHeight="1">
      <c r="A7" s="597"/>
      <c r="B7" s="845"/>
      <c r="C7" s="845"/>
      <c r="D7" s="854" t="s">
        <v>386</v>
      </c>
      <c r="E7" s="855"/>
      <c r="F7" s="856"/>
      <c r="G7" s="854" t="s">
        <v>18</v>
      </c>
      <c r="H7" s="855"/>
      <c r="I7" s="856"/>
      <c r="J7" s="854" t="s">
        <v>19</v>
      </c>
      <c r="K7" s="857"/>
      <c r="L7" s="856"/>
      <c r="M7" s="852"/>
    </row>
    <row r="8" spans="1:14" ht="11.25" customHeight="1">
      <c r="A8" s="614"/>
      <c r="B8" s="846"/>
      <c r="C8" s="846"/>
      <c r="D8" s="365" t="s">
        <v>9</v>
      </c>
      <c r="E8" s="365" t="s">
        <v>10</v>
      </c>
      <c r="F8" s="399" t="s">
        <v>472</v>
      </c>
      <c r="G8" s="365" t="s">
        <v>9</v>
      </c>
      <c r="H8" s="365" t="s">
        <v>10</v>
      </c>
      <c r="I8" s="399" t="s">
        <v>472</v>
      </c>
      <c r="J8" s="365" t="s">
        <v>9</v>
      </c>
      <c r="K8" s="434" t="s">
        <v>10</v>
      </c>
      <c r="L8" s="399" t="s">
        <v>472</v>
      </c>
      <c r="M8" s="853"/>
    </row>
    <row r="9" spans="1:14" ht="6" customHeight="1">
      <c r="A9" s="382"/>
      <c r="B9" s="107"/>
      <c r="C9" s="104"/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1:14" ht="11.25" customHeight="1">
      <c r="A10" s="436" t="s">
        <v>845</v>
      </c>
      <c r="B10" s="102">
        <v>354</v>
      </c>
      <c r="C10" s="89">
        <v>97349</v>
      </c>
      <c r="D10" s="89">
        <v>27033</v>
      </c>
      <c r="E10" s="89">
        <v>21763</v>
      </c>
      <c r="F10" s="89">
        <v>769</v>
      </c>
      <c r="G10" s="89">
        <v>551</v>
      </c>
      <c r="H10" s="89">
        <v>3972</v>
      </c>
      <c r="I10" s="89">
        <v>1</v>
      </c>
      <c r="J10" s="89">
        <v>3104</v>
      </c>
      <c r="K10" s="89">
        <v>24578</v>
      </c>
      <c r="L10" s="89">
        <v>993</v>
      </c>
      <c r="M10" s="89">
        <v>14585</v>
      </c>
    </row>
    <row r="11" spans="1:14" ht="11.25" customHeight="1">
      <c r="A11" s="436" t="s">
        <v>607</v>
      </c>
      <c r="B11" s="102">
        <v>365</v>
      </c>
      <c r="C11" s="89">
        <v>89898</v>
      </c>
      <c r="D11" s="89">
        <v>40719</v>
      </c>
      <c r="E11" s="89">
        <v>6342</v>
      </c>
      <c r="F11" s="89">
        <v>1068</v>
      </c>
      <c r="G11" s="89">
        <v>228</v>
      </c>
      <c r="H11" s="89">
        <v>2973</v>
      </c>
      <c r="I11" s="89">
        <v>0</v>
      </c>
      <c r="J11" s="89">
        <v>4713</v>
      </c>
      <c r="K11" s="89">
        <v>22656</v>
      </c>
      <c r="L11" s="89">
        <v>457</v>
      </c>
      <c r="M11" s="89">
        <v>10742</v>
      </c>
    </row>
    <row r="12" spans="1:14" ht="11.25" customHeight="1">
      <c r="A12" s="436" t="s">
        <v>669</v>
      </c>
      <c r="B12" s="102">
        <v>354</v>
      </c>
      <c r="C12" s="89">
        <v>88283</v>
      </c>
      <c r="D12" s="89">
        <v>24541</v>
      </c>
      <c r="E12" s="89">
        <v>18108</v>
      </c>
      <c r="F12" s="89">
        <v>1103</v>
      </c>
      <c r="G12" s="89">
        <v>356</v>
      </c>
      <c r="H12" s="89">
        <v>2743</v>
      </c>
      <c r="I12" s="89">
        <v>121</v>
      </c>
      <c r="J12" s="89">
        <v>2566</v>
      </c>
      <c r="K12" s="89">
        <v>24567</v>
      </c>
      <c r="L12" s="89">
        <v>269</v>
      </c>
      <c r="M12" s="89">
        <v>13909</v>
      </c>
    </row>
    <row r="13" spans="1:14" ht="11.25" customHeight="1">
      <c r="A13" s="436" t="s">
        <v>763</v>
      </c>
      <c r="B13" s="102">
        <v>354</v>
      </c>
      <c r="C13" s="89">
        <v>90794</v>
      </c>
      <c r="D13" s="89">
        <v>27723</v>
      </c>
      <c r="E13" s="89">
        <v>18078</v>
      </c>
      <c r="F13" s="89">
        <v>817</v>
      </c>
      <c r="G13" s="89">
        <v>235</v>
      </c>
      <c r="H13" s="89">
        <v>2369</v>
      </c>
      <c r="I13" s="89">
        <v>87</v>
      </c>
      <c r="J13" s="89">
        <v>2800</v>
      </c>
      <c r="K13" s="89">
        <v>24847</v>
      </c>
      <c r="L13" s="89">
        <v>831</v>
      </c>
      <c r="M13" s="89">
        <v>13007</v>
      </c>
    </row>
    <row r="14" spans="1:14" ht="11.25" customHeight="1">
      <c r="A14" s="436" t="s">
        <v>846</v>
      </c>
      <c r="B14" s="102">
        <v>354</v>
      </c>
      <c r="C14" s="89">
        <v>82241</v>
      </c>
      <c r="D14" s="89">
        <v>19575</v>
      </c>
      <c r="E14" s="89">
        <v>16403</v>
      </c>
      <c r="F14" s="89">
        <v>983</v>
      </c>
      <c r="G14" s="89">
        <v>248</v>
      </c>
      <c r="H14" s="89">
        <v>1874</v>
      </c>
      <c r="I14" s="89">
        <v>135</v>
      </c>
      <c r="J14" s="89">
        <v>2642</v>
      </c>
      <c r="K14" s="89">
        <v>24638</v>
      </c>
      <c r="L14" s="89">
        <v>550</v>
      </c>
      <c r="M14" s="89">
        <v>15193</v>
      </c>
    </row>
    <row r="15" spans="1:14" ht="6" customHeight="1">
      <c r="A15" s="382"/>
      <c r="B15" s="103"/>
      <c r="C15" s="104"/>
      <c r="D15" s="87"/>
      <c r="E15" s="87"/>
      <c r="F15" s="87"/>
      <c r="G15" s="87"/>
      <c r="H15" s="87"/>
      <c r="I15" s="87"/>
      <c r="J15" s="87"/>
      <c r="K15" s="87"/>
      <c r="L15" s="87"/>
      <c r="M15" s="87"/>
    </row>
    <row r="16" spans="1:14" ht="11.25" customHeight="1">
      <c r="A16" s="439" t="s">
        <v>847</v>
      </c>
      <c r="B16" s="103">
        <v>29</v>
      </c>
      <c r="C16" s="104">
        <v>5158</v>
      </c>
      <c r="D16" s="87">
        <v>1897</v>
      </c>
      <c r="E16" s="87">
        <v>1692</v>
      </c>
      <c r="F16" s="87">
        <v>78</v>
      </c>
      <c r="G16" s="87">
        <v>9</v>
      </c>
      <c r="H16" s="87">
        <v>23</v>
      </c>
      <c r="I16" s="87">
        <v>10</v>
      </c>
      <c r="J16" s="87">
        <v>196</v>
      </c>
      <c r="K16" s="87">
        <v>711</v>
      </c>
      <c r="L16" s="349">
        <v>40</v>
      </c>
      <c r="M16" s="87">
        <v>502</v>
      </c>
      <c r="N16" s="349"/>
    </row>
    <row r="17" spans="1:14" ht="11.25" customHeight="1">
      <c r="A17" s="416" t="s">
        <v>848</v>
      </c>
      <c r="B17" s="103">
        <v>30</v>
      </c>
      <c r="C17" s="104">
        <v>9993</v>
      </c>
      <c r="D17" s="87">
        <v>2017</v>
      </c>
      <c r="E17" s="87">
        <v>1862</v>
      </c>
      <c r="F17" s="87">
        <v>71</v>
      </c>
      <c r="G17" s="87">
        <v>9</v>
      </c>
      <c r="H17" s="87">
        <v>217</v>
      </c>
      <c r="I17" s="87">
        <v>6</v>
      </c>
      <c r="J17" s="87">
        <v>575</v>
      </c>
      <c r="K17" s="87">
        <v>4210</v>
      </c>
      <c r="L17" s="349">
        <v>28</v>
      </c>
      <c r="M17" s="87">
        <v>998</v>
      </c>
      <c r="N17" s="349"/>
    </row>
    <row r="18" spans="1:14" ht="11.25" customHeight="1">
      <c r="A18" s="416" t="s">
        <v>390</v>
      </c>
      <c r="B18" s="103">
        <v>29</v>
      </c>
      <c r="C18" s="104">
        <v>5816</v>
      </c>
      <c r="D18" s="87">
        <v>1228</v>
      </c>
      <c r="E18" s="87">
        <v>1465</v>
      </c>
      <c r="F18" s="87">
        <v>50</v>
      </c>
      <c r="G18" s="87">
        <v>15</v>
      </c>
      <c r="H18" s="87">
        <v>78</v>
      </c>
      <c r="I18" s="87">
        <v>2</v>
      </c>
      <c r="J18" s="87">
        <v>102</v>
      </c>
      <c r="K18" s="87">
        <v>1662</v>
      </c>
      <c r="L18" s="349">
        <v>9</v>
      </c>
      <c r="M18" s="87">
        <v>1205</v>
      </c>
      <c r="N18" s="349"/>
    </row>
    <row r="19" spans="1:14" ht="11.25" customHeight="1">
      <c r="A19" s="416" t="s">
        <v>391</v>
      </c>
      <c r="B19" s="103">
        <v>30</v>
      </c>
      <c r="C19" s="104">
        <v>5490</v>
      </c>
      <c r="D19" s="87">
        <v>1783</v>
      </c>
      <c r="E19" s="87">
        <v>1371</v>
      </c>
      <c r="F19" s="87">
        <v>78</v>
      </c>
      <c r="G19" s="87">
        <v>44</v>
      </c>
      <c r="H19" s="87">
        <v>68</v>
      </c>
      <c r="I19" s="87">
        <v>12</v>
      </c>
      <c r="J19" s="87">
        <v>242</v>
      </c>
      <c r="K19" s="87">
        <v>391</v>
      </c>
      <c r="L19" s="349">
        <v>44</v>
      </c>
      <c r="M19" s="87">
        <v>1457</v>
      </c>
      <c r="N19" s="349"/>
    </row>
    <row r="20" spans="1:14" ht="11.25" customHeight="1">
      <c r="A20" s="416" t="s">
        <v>392</v>
      </c>
      <c r="B20" s="103">
        <v>30</v>
      </c>
      <c r="C20" s="104">
        <v>7349</v>
      </c>
      <c r="D20" s="87">
        <v>2962</v>
      </c>
      <c r="E20" s="87">
        <v>1420</v>
      </c>
      <c r="F20" s="87">
        <v>164</v>
      </c>
      <c r="G20" s="87">
        <v>110</v>
      </c>
      <c r="H20" s="87">
        <v>0</v>
      </c>
      <c r="I20" s="87">
        <v>29</v>
      </c>
      <c r="J20" s="87">
        <v>526</v>
      </c>
      <c r="K20" s="87">
        <v>272</v>
      </c>
      <c r="L20" s="349">
        <v>113</v>
      </c>
      <c r="M20" s="87">
        <v>1753</v>
      </c>
      <c r="N20" s="349"/>
    </row>
    <row r="21" spans="1:14" ht="11.25" customHeight="1">
      <c r="A21" s="416" t="s">
        <v>393</v>
      </c>
      <c r="B21" s="103">
        <v>29</v>
      </c>
      <c r="C21" s="104">
        <v>8283</v>
      </c>
      <c r="D21" s="87">
        <v>709</v>
      </c>
      <c r="E21" s="87">
        <v>1492</v>
      </c>
      <c r="F21" s="87">
        <v>269</v>
      </c>
      <c r="G21" s="87">
        <v>5</v>
      </c>
      <c r="H21" s="87">
        <v>104</v>
      </c>
      <c r="I21" s="87">
        <v>45</v>
      </c>
      <c r="J21" s="87">
        <v>51</v>
      </c>
      <c r="K21" s="87">
        <v>3193</v>
      </c>
      <c r="L21" s="349">
        <v>182</v>
      </c>
      <c r="M21" s="87">
        <v>2233</v>
      </c>
      <c r="N21" s="349"/>
    </row>
    <row r="22" spans="1:14" ht="11.25" customHeight="1">
      <c r="A22" s="416" t="s">
        <v>394</v>
      </c>
      <c r="B22" s="103">
        <v>30</v>
      </c>
      <c r="C22" s="104">
        <v>16436</v>
      </c>
      <c r="D22" s="87">
        <v>2852</v>
      </c>
      <c r="E22" s="87">
        <v>1780</v>
      </c>
      <c r="F22" s="87">
        <v>129</v>
      </c>
      <c r="G22" s="87">
        <v>2</v>
      </c>
      <c r="H22" s="87">
        <v>741</v>
      </c>
      <c r="I22" s="87">
        <v>18</v>
      </c>
      <c r="J22" s="87">
        <v>334</v>
      </c>
      <c r="K22" s="87">
        <v>7692</v>
      </c>
      <c r="L22" s="349">
        <v>73</v>
      </c>
      <c r="M22" s="87">
        <v>2815</v>
      </c>
      <c r="N22" s="349"/>
    </row>
    <row r="23" spans="1:14" ht="11.25" customHeight="1">
      <c r="A23" s="416" t="s">
        <v>395</v>
      </c>
      <c r="B23" s="103">
        <v>29</v>
      </c>
      <c r="C23" s="104">
        <v>13934</v>
      </c>
      <c r="D23" s="87">
        <v>1938</v>
      </c>
      <c r="E23" s="87">
        <v>2696</v>
      </c>
      <c r="F23" s="87">
        <v>21</v>
      </c>
      <c r="G23" s="87">
        <v>16</v>
      </c>
      <c r="H23" s="87">
        <v>430</v>
      </c>
      <c r="I23" s="87">
        <v>4</v>
      </c>
      <c r="J23" s="87">
        <v>229</v>
      </c>
      <c r="K23" s="87">
        <v>5916</v>
      </c>
      <c r="L23" s="349">
        <v>17</v>
      </c>
      <c r="M23" s="87">
        <v>2667</v>
      </c>
      <c r="N23" s="349"/>
    </row>
    <row r="24" spans="1:14" ht="11.25" customHeight="1">
      <c r="A24" s="416" t="s">
        <v>396</v>
      </c>
      <c r="B24" s="103">
        <v>30</v>
      </c>
      <c r="C24" s="104">
        <v>3541</v>
      </c>
      <c r="D24" s="87">
        <v>1155</v>
      </c>
      <c r="E24" s="87">
        <v>1178</v>
      </c>
      <c r="F24" s="87">
        <v>41</v>
      </c>
      <c r="G24" s="87">
        <v>26</v>
      </c>
      <c r="H24" s="87">
        <v>159</v>
      </c>
      <c r="I24" s="87">
        <v>4</v>
      </c>
      <c r="J24" s="87">
        <v>209</v>
      </c>
      <c r="K24" s="87">
        <v>358</v>
      </c>
      <c r="L24" s="349">
        <v>15</v>
      </c>
      <c r="M24" s="87">
        <v>396</v>
      </c>
      <c r="N24" s="349"/>
    </row>
    <row r="25" spans="1:14" ht="11.25" customHeight="1">
      <c r="A25" s="416" t="s">
        <v>849</v>
      </c>
      <c r="B25" s="103">
        <v>30</v>
      </c>
      <c r="C25" s="104">
        <v>2747</v>
      </c>
      <c r="D25" s="87">
        <v>1295</v>
      </c>
      <c r="E25" s="87">
        <v>732</v>
      </c>
      <c r="F25" s="87">
        <v>43</v>
      </c>
      <c r="G25" s="87">
        <v>2</v>
      </c>
      <c r="H25" s="87">
        <v>44</v>
      </c>
      <c r="I25" s="87">
        <v>3</v>
      </c>
      <c r="J25" s="87">
        <v>76</v>
      </c>
      <c r="K25" s="87">
        <v>45</v>
      </c>
      <c r="L25" s="349">
        <v>15</v>
      </c>
      <c r="M25" s="87">
        <v>492</v>
      </c>
      <c r="N25" s="349"/>
    </row>
    <row r="26" spans="1:14" ht="11.25" customHeight="1">
      <c r="A26" s="416" t="s">
        <v>388</v>
      </c>
      <c r="B26" s="103">
        <v>28</v>
      </c>
      <c r="C26" s="104">
        <v>2642</v>
      </c>
      <c r="D26" s="87">
        <v>1168</v>
      </c>
      <c r="E26" s="87">
        <v>572</v>
      </c>
      <c r="F26" s="87">
        <v>24</v>
      </c>
      <c r="G26" s="87">
        <v>10</v>
      </c>
      <c r="H26" s="87">
        <v>10</v>
      </c>
      <c r="I26" s="87">
        <v>2</v>
      </c>
      <c r="J26" s="87">
        <v>97</v>
      </c>
      <c r="K26" s="87">
        <v>188</v>
      </c>
      <c r="L26" s="349">
        <v>9</v>
      </c>
      <c r="M26" s="87">
        <v>562</v>
      </c>
      <c r="N26" s="349"/>
    </row>
    <row r="27" spans="1:14" ht="11.25" customHeight="1">
      <c r="A27" s="439" t="s">
        <v>389</v>
      </c>
      <c r="B27" s="103">
        <v>30</v>
      </c>
      <c r="C27" s="104">
        <v>852</v>
      </c>
      <c r="D27" s="87">
        <v>571</v>
      </c>
      <c r="E27" s="87">
        <v>143</v>
      </c>
      <c r="F27" s="87">
        <v>15</v>
      </c>
      <c r="G27" s="87">
        <v>0</v>
      </c>
      <c r="H27" s="87">
        <v>0</v>
      </c>
      <c r="I27" s="87">
        <v>0</v>
      </c>
      <c r="J27" s="87">
        <v>5</v>
      </c>
      <c r="K27" s="87">
        <v>0</v>
      </c>
      <c r="L27" s="349">
        <v>5</v>
      </c>
      <c r="M27" s="87">
        <v>113</v>
      </c>
      <c r="N27" s="349"/>
    </row>
    <row r="28" spans="1:14" ht="6" customHeight="1" thickBot="1">
      <c r="A28" s="436"/>
      <c r="B28" s="105"/>
      <c r="C28" s="104"/>
      <c r="D28" s="87"/>
      <c r="E28" s="92"/>
      <c r="F28" s="87"/>
      <c r="G28" s="87"/>
      <c r="H28" s="87"/>
      <c r="I28" s="87"/>
      <c r="J28" s="87"/>
      <c r="K28" s="92"/>
      <c r="L28" s="87"/>
      <c r="M28" s="87"/>
    </row>
    <row r="29" spans="1:14" ht="11.25" customHeight="1">
      <c r="A29" s="370" t="s">
        <v>20</v>
      </c>
      <c r="B29" s="370"/>
      <c r="C29" s="368"/>
      <c r="D29" s="368" t="s">
        <v>850</v>
      </c>
      <c r="E29" s="400" t="s">
        <v>703</v>
      </c>
      <c r="F29" s="401"/>
      <c r="G29" s="370"/>
      <c r="H29" s="370"/>
      <c r="I29" s="370"/>
      <c r="J29" s="370"/>
      <c r="L29" s="370"/>
      <c r="M29" s="370"/>
    </row>
    <row r="30" spans="1:14"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</row>
    <row r="32" spans="1:14">
      <c r="C32" s="440"/>
      <c r="D32" s="441"/>
    </row>
    <row r="33" spans="3:4">
      <c r="D33" s="441"/>
    </row>
    <row r="34" spans="3:4">
      <c r="C34" s="440"/>
      <c r="D34" s="441"/>
    </row>
    <row r="35" spans="3:4">
      <c r="C35" s="440"/>
      <c r="D35" s="441"/>
    </row>
    <row r="36" spans="3:4">
      <c r="C36" s="440"/>
      <c r="D36" s="441"/>
    </row>
    <row r="37" spans="3:4">
      <c r="C37" s="440"/>
      <c r="D37" s="441"/>
    </row>
    <row r="38" spans="3:4">
      <c r="C38" s="440"/>
      <c r="D38" s="441"/>
    </row>
    <row r="39" spans="3:4">
      <c r="D39" s="441"/>
    </row>
    <row r="40" spans="3:4">
      <c r="C40" s="440"/>
      <c r="D40" s="441"/>
    </row>
    <row r="41" spans="3:4">
      <c r="C41" s="440"/>
      <c r="D41" s="441"/>
    </row>
    <row r="42" spans="3:4">
      <c r="C42" s="440"/>
      <c r="D42" s="441"/>
    </row>
    <row r="43" spans="3:4">
      <c r="C43" s="440"/>
      <c r="D43" s="441"/>
    </row>
    <row r="44" spans="3:4">
      <c r="C44" s="440"/>
      <c r="D44" s="441"/>
    </row>
  </sheetData>
  <mergeCells count="10">
    <mergeCell ref="A1:M1"/>
    <mergeCell ref="A4:M4"/>
    <mergeCell ref="A6:A8"/>
    <mergeCell ref="B6:B8"/>
    <mergeCell ref="C6:C8"/>
    <mergeCell ref="D6:L6"/>
    <mergeCell ref="M6:M8"/>
    <mergeCell ref="D7:F7"/>
    <mergeCell ref="G7:I7"/>
    <mergeCell ref="J7:L7"/>
  </mergeCells>
  <phoneticPr fontId="4"/>
  <pageMargins left="0.23" right="0.34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zoomScaleNormal="100" workbookViewId="0">
      <selection sqref="A1:L1"/>
    </sheetView>
  </sheetViews>
  <sheetFormatPr defaultColWidth="1.375" defaultRowHeight="10.5"/>
  <cols>
    <col min="1" max="1" width="0.875" style="245" customWidth="1"/>
    <col min="2" max="2" width="12.5" style="245" customWidth="1"/>
    <col min="3" max="3" width="12.625" style="245" customWidth="1"/>
    <col min="4" max="5" width="7.5" style="245" customWidth="1"/>
    <col min="6" max="12" width="7.875" style="245" customWidth="1"/>
    <col min="13" max="20" width="1.375" style="245"/>
    <col min="21" max="21" width="5.25" style="245" bestFit="1" customWidth="1"/>
    <col min="22" max="16384" width="1.375" style="245"/>
  </cols>
  <sheetData>
    <row r="1" spans="1:12" s="53" customFormat="1" ht="13.5">
      <c r="A1" s="790" t="s">
        <v>12</v>
      </c>
      <c r="B1" s="790"/>
      <c r="C1" s="863"/>
      <c r="D1" s="863"/>
      <c r="E1" s="863"/>
      <c r="F1" s="863"/>
      <c r="G1" s="863"/>
      <c r="H1" s="863"/>
      <c r="I1" s="863"/>
      <c r="J1" s="863"/>
      <c r="K1" s="863"/>
      <c r="L1" s="863"/>
    </row>
    <row r="2" spans="1:12" ht="11.25" customHeight="1" thickBot="1">
      <c r="B2" s="429"/>
      <c r="C2" s="397"/>
      <c r="L2" s="431" t="s">
        <v>3</v>
      </c>
    </row>
    <row r="3" spans="1:12" ht="11.25" customHeight="1">
      <c r="A3" s="864" t="s">
        <v>13</v>
      </c>
      <c r="B3" s="864"/>
      <c r="C3" s="865"/>
      <c r="D3" s="844" t="s">
        <v>656</v>
      </c>
      <c r="E3" s="847" t="s">
        <v>4</v>
      </c>
      <c r="F3" s="868" t="s">
        <v>5</v>
      </c>
      <c r="G3" s="869"/>
      <c r="H3" s="869"/>
      <c r="I3" s="869"/>
      <c r="J3" s="869"/>
      <c r="K3" s="870"/>
      <c r="L3" s="851" t="s">
        <v>6</v>
      </c>
    </row>
    <row r="4" spans="1:12" ht="11.25" customHeight="1">
      <c r="A4" s="866"/>
      <c r="B4" s="866"/>
      <c r="C4" s="866"/>
      <c r="D4" s="845"/>
      <c r="E4" s="845"/>
      <c r="F4" s="854" t="s">
        <v>386</v>
      </c>
      <c r="G4" s="856"/>
      <c r="H4" s="854" t="s">
        <v>18</v>
      </c>
      <c r="I4" s="856"/>
      <c r="J4" s="854" t="s">
        <v>19</v>
      </c>
      <c r="K4" s="856"/>
      <c r="L4" s="852"/>
    </row>
    <row r="5" spans="1:12" ht="11.25" customHeight="1">
      <c r="A5" s="867"/>
      <c r="B5" s="867"/>
      <c r="C5" s="867"/>
      <c r="D5" s="846"/>
      <c r="E5" s="846"/>
      <c r="F5" s="365" t="s">
        <v>9</v>
      </c>
      <c r="G5" s="365" t="s">
        <v>10</v>
      </c>
      <c r="H5" s="365" t="s">
        <v>9</v>
      </c>
      <c r="I5" s="365" t="s">
        <v>10</v>
      </c>
      <c r="J5" s="365" t="s">
        <v>9</v>
      </c>
      <c r="K5" s="365" t="s">
        <v>10</v>
      </c>
      <c r="L5" s="853"/>
    </row>
    <row r="6" spans="1:12" ht="5.25" customHeight="1">
      <c r="A6" s="436"/>
      <c r="B6" s="436"/>
      <c r="C6" s="382"/>
      <c r="D6" s="107"/>
      <c r="E6" s="104"/>
      <c r="F6" s="87"/>
      <c r="G6" s="87"/>
      <c r="H6" s="87"/>
      <c r="I6" s="87"/>
      <c r="J6" s="87"/>
      <c r="K6" s="87"/>
      <c r="L6" s="87"/>
    </row>
    <row r="7" spans="1:12" ht="11.25" customHeight="1">
      <c r="A7" s="247"/>
      <c r="B7" s="860" t="s">
        <v>851</v>
      </c>
      <c r="C7" s="861"/>
      <c r="D7" s="102">
        <v>351</v>
      </c>
      <c r="E7" s="89">
        <v>110784</v>
      </c>
      <c r="F7" s="89">
        <v>43480</v>
      </c>
      <c r="G7" s="89">
        <v>339</v>
      </c>
      <c r="H7" s="89">
        <v>602</v>
      </c>
      <c r="I7" s="89">
        <v>0</v>
      </c>
      <c r="J7" s="89">
        <v>11894</v>
      </c>
      <c r="K7" s="89">
        <v>2280</v>
      </c>
      <c r="L7" s="89">
        <v>52189</v>
      </c>
    </row>
    <row r="8" spans="1:12" ht="11.25" customHeight="1">
      <c r="A8" s="247"/>
      <c r="B8" s="860" t="s">
        <v>677</v>
      </c>
      <c r="C8" s="861"/>
      <c r="D8" s="102">
        <v>280</v>
      </c>
      <c r="E8" s="89">
        <v>80030</v>
      </c>
      <c r="F8" s="89">
        <v>49887</v>
      </c>
      <c r="G8" s="89">
        <v>509</v>
      </c>
      <c r="H8" s="89">
        <v>1253</v>
      </c>
      <c r="I8" s="89">
        <v>137</v>
      </c>
      <c r="J8" s="89">
        <v>2057</v>
      </c>
      <c r="K8" s="89">
        <v>294</v>
      </c>
      <c r="L8" s="89">
        <v>25893</v>
      </c>
    </row>
    <row r="9" spans="1:12" ht="11.25" customHeight="1">
      <c r="A9" s="247"/>
      <c r="B9" s="860" t="s">
        <v>777</v>
      </c>
      <c r="C9" s="861"/>
      <c r="D9" s="102">
        <v>207</v>
      </c>
      <c r="E9" s="89">
        <v>229016</v>
      </c>
      <c r="F9" s="89">
        <v>106492</v>
      </c>
      <c r="G9" s="89">
        <v>2303</v>
      </c>
      <c r="H9" s="89">
        <v>887</v>
      </c>
      <c r="I9" s="89">
        <v>229</v>
      </c>
      <c r="J9" s="89">
        <v>39931</v>
      </c>
      <c r="K9" s="89">
        <v>3451</v>
      </c>
      <c r="L9" s="89">
        <v>75723</v>
      </c>
    </row>
    <row r="10" spans="1:12" ht="11.25" customHeight="1">
      <c r="A10" s="247"/>
      <c r="B10" s="860" t="s">
        <v>778</v>
      </c>
      <c r="C10" s="861"/>
      <c r="D10" s="102">
        <v>214</v>
      </c>
      <c r="E10" s="89">
        <v>53773</v>
      </c>
      <c r="F10" s="89">
        <v>24586</v>
      </c>
      <c r="G10" s="89">
        <v>1996</v>
      </c>
      <c r="H10" s="89">
        <v>89</v>
      </c>
      <c r="I10" s="89">
        <v>0</v>
      </c>
      <c r="J10" s="89">
        <v>5401</v>
      </c>
      <c r="K10" s="89">
        <v>2118</v>
      </c>
      <c r="L10" s="89">
        <v>19583</v>
      </c>
    </row>
    <row r="11" spans="1:12" ht="11.25" customHeight="1">
      <c r="A11" s="247"/>
      <c r="B11" s="860" t="s">
        <v>852</v>
      </c>
      <c r="C11" s="861"/>
      <c r="D11" s="102">
        <f>SUM(D13:D17)</f>
        <v>211</v>
      </c>
      <c r="E11" s="89">
        <f>SUM(E13:E17)</f>
        <v>86231</v>
      </c>
      <c r="F11" s="89">
        <f t="shared" ref="F11:L11" si="0">SUM(F13:F17)</f>
        <v>23918</v>
      </c>
      <c r="G11" s="89">
        <f t="shared" si="0"/>
        <v>6705</v>
      </c>
      <c r="H11" s="89">
        <f t="shared" si="0"/>
        <v>834</v>
      </c>
      <c r="I11" s="89">
        <f t="shared" si="0"/>
        <v>247</v>
      </c>
      <c r="J11" s="89">
        <f t="shared" si="0"/>
        <v>15053</v>
      </c>
      <c r="K11" s="89">
        <f t="shared" si="0"/>
        <v>4788</v>
      </c>
      <c r="L11" s="89">
        <f t="shared" si="0"/>
        <v>34686</v>
      </c>
    </row>
    <row r="12" spans="1:12" ht="5.25" customHeight="1">
      <c r="A12" s="436"/>
      <c r="B12" s="436"/>
      <c r="C12" s="382"/>
      <c r="D12" s="103"/>
      <c r="E12" s="104"/>
      <c r="F12" s="87"/>
      <c r="G12" s="87"/>
      <c r="H12" s="87"/>
      <c r="I12" s="87"/>
      <c r="J12" s="87"/>
      <c r="K12" s="87"/>
      <c r="L12" s="87"/>
    </row>
    <row r="13" spans="1:12" ht="21" customHeight="1">
      <c r="A13" s="435"/>
      <c r="B13" s="862" t="s">
        <v>853</v>
      </c>
      <c r="C13" s="859"/>
      <c r="D13" s="103">
        <v>46</v>
      </c>
      <c r="E13" s="104">
        <f>SUM(F13:L13)</f>
        <v>14348</v>
      </c>
      <c r="F13" s="87">
        <v>5862</v>
      </c>
      <c r="G13" s="87">
        <v>503</v>
      </c>
      <c r="H13" s="87">
        <v>27</v>
      </c>
      <c r="I13" s="87">
        <v>0</v>
      </c>
      <c r="J13" s="87">
        <v>3202</v>
      </c>
      <c r="K13" s="87">
        <v>469</v>
      </c>
      <c r="L13" s="87">
        <v>4285</v>
      </c>
    </row>
    <row r="14" spans="1:12" ht="20.100000000000001" customHeight="1">
      <c r="A14" s="435"/>
      <c r="B14" s="858" t="s">
        <v>854</v>
      </c>
      <c r="C14" s="859"/>
      <c r="D14" s="103">
        <v>50</v>
      </c>
      <c r="E14" s="104">
        <f>SUM(F14:L14)</f>
        <v>47500</v>
      </c>
      <c r="F14" s="87">
        <v>16022</v>
      </c>
      <c r="G14" s="87">
        <v>5298</v>
      </c>
      <c r="H14" s="87">
        <v>807</v>
      </c>
      <c r="I14" s="87">
        <v>247</v>
      </c>
      <c r="J14" s="87">
        <v>11851</v>
      </c>
      <c r="K14" s="87">
        <v>4319</v>
      </c>
      <c r="L14" s="87">
        <v>8956</v>
      </c>
    </row>
    <row r="15" spans="1:12" ht="20.100000000000001" customHeight="1">
      <c r="A15" s="435"/>
      <c r="B15" s="858" t="s">
        <v>855</v>
      </c>
      <c r="C15" s="859"/>
      <c r="D15" s="103">
        <v>30</v>
      </c>
      <c r="E15" s="104">
        <f>SUM(F15:L15)</f>
        <v>5806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5806</v>
      </c>
    </row>
    <row r="16" spans="1:12" ht="27.75" customHeight="1">
      <c r="A16" s="435"/>
      <c r="B16" s="858" t="s">
        <v>856</v>
      </c>
      <c r="C16" s="859"/>
      <c r="D16" s="103">
        <v>57</v>
      </c>
      <c r="E16" s="104">
        <f>SUM(F16:L16)</f>
        <v>12457</v>
      </c>
      <c r="F16" s="87">
        <v>2034</v>
      </c>
      <c r="G16" s="87">
        <v>904</v>
      </c>
      <c r="H16" s="87"/>
      <c r="I16" s="87"/>
      <c r="J16" s="87"/>
      <c r="K16" s="87"/>
      <c r="L16" s="87">
        <v>9519</v>
      </c>
    </row>
    <row r="17" spans="1:12" ht="24.75" customHeight="1">
      <c r="A17" s="435"/>
      <c r="B17" s="858" t="s">
        <v>857</v>
      </c>
      <c r="C17" s="859"/>
      <c r="D17" s="103">
        <v>28</v>
      </c>
      <c r="E17" s="104">
        <f>SUM(F17:L17)</f>
        <v>6120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6120</v>
      </c>
    </row>
    <row r="18" spans="1:12" ht="14.25" customHeight="1">
      <c r="A18" s="435"/>
      <c r="B18" s="402"/>
      <c r="C18" s="402"/>
      <c r="D18" s="103"/>
      <c r="E18" s="104"/>
      <c r="F18" s="87"/>
      <c r="G18" s="87"/>
      <c r="H18" s="87"/>
      <c r="I18" s="87"/>
      <c r="J18" s="87"/>
      <c r="K18" s="87"/>
      <c r="L18" s="87"/>
    </row>
    <row r="19" spans="1:12" ht="11.25" customHeight="1" thickBot="1">
      <c r="A19" s="431"/>
      <c r="B19" s="431"/>
      <c r="C19" s="431"/>
      <c r="D19" s="403"/>
      <c r="E19" s="404"/>
      <c r="F19" s="404"/>
      <c r="G19" s="404"/>
      <c r="H19" s="404"/>
      <c r="I19" s="404"/>
    </row>
    <row r="20" spans="1:12" ht="9.6" customHeight="1">
      <c r="A20" s="405" t="s">
        <v>20</v>
      </c>
      <c r="B20" s="405"/>
      <c r="D20" s="245" t="s">
        <v>779</v>
      </c>
      <c r="I20" s="428"/>
      <c r="J20" s="370"/>
      <c r="K20" s="370"/>
      <c r="L20" s="370"/>
    </row>
    <row r="21" spans="1:12" ht="9.6" customHeight="1">
      <c r="D21" s="245" t="s">
        <v>780</v>
      </c>
    </row>
    <row r="22" spans="1:12" ht="9.6" customHeight="1">
      <c r="H22" s="377"/>
      <c r="I22" s="377"/>
    </row>
    <row r="23" spans="1:12" ht="9.6" customHeight="1">
      <c r="B23" s="429"/>
      <c r="C23" s="406"/>
    </row>
    <row r="24" spans="1:12">
      <c r="D24" s="349"/>
      <c r="E24" s="349"/>
      <c r="F24" s="349"/>
      <c r="G24" s="349"/>
      <c r="H24" s="349"/>
      <c r="I24" s="349"/>
      <c r="J24" s="349"/>
      <c r="K24" s="349"/>
      <c r="L24" s="349"/>
    </row>
    <row r="25" spans="1:12">
      <c r="C25" s="407"/>
    </row>
  </sheetData>
  <mergeCells count="19">
    <mergeCell ref="A1:L1"/>
    <mergeCell ref="A3:C5"/>
    <mergeCell ref="D3:D5"/>
    <mergeCell ref="E3:E5"/>
    <mergeCell ref="F3:K3"/>
    <mergeCell ref="L3:L5"/>
    <mergeCell ref="F4:G4"/>
    <mergeCell ref="H4:I4"/>
    <mergeCell ref="J4:K4"/>
    <mergeCell ref="B14:C14"/>
    <mergeCell ref="B15:C15"/>
    <mergeCell ref="B16:C16"/>
    <mergeCell ref="B17:C17"/>
    <mergeCell ref="B7:C7"/>
    <mergeCell ref="B8:C8"/>
    <mergeCell ref="B9:C9"/>
    <mergeCell ref="B10:C10"/>
    <mergeCell ref="B11:C11"/>
    <mergeCell ref="B13:C13"/>
  </mergeCells>
  <phoneticPr fontId="4"/>
  <pageMargins left="0.3" right="0.36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zoomScaleNormal="100" workbookViewId="0">
      <selection sqref="A1:C1"/>
    </sheetView>
  </sheetViews>
  <sheetFormatPr defaultColWidth="1.375" defaultRowHeight="10.5"/>
  <cols>
    <col min="1" max="1" width="9.375" style="245" customWidth="1"/>
    <col min="2" max="3" width="7.25" style="245" customWidth="1"/>
    <col min="4" max="4" width="5" style="245" customWidth="1"/>
    <col min="5" max="5" width="9.375" style="245" customWidth="1"/>
    <col min="6" max="13" width="7.25" style="245" customWidth="1"/>
    <col min="14" max="16384" width="1.375" style="245"/>
  </cols>
  <sheetData>
    <row r="1" spans="1:13" s="53" customFormat="1" ht="15.75" customHeight="1">
      <c r="A1" s="790" t="s">
        <v>241</v>
      </c>
      <c r="B1" s="790"/>
      <c r="C1" s="790"/>
      <c r="D1" s="438"/>
      <c r="E1" s="790" t="s">
        <v>250</v>
      </c>
      <c r="F1" s="790"/>
      <c r="G1" s="790"/>
      <c r="H1" s="790"/>
      <c r="I1" s="790"/>
      <c r="J1" s="790"/>
      <c r="K1" s="790"/>
      <c r="L1" s="790"/>
      <c r="M1" s="790"/>
    </row>
    <row r="2" spans="1:13" ht="11.25" customHeight="1" thickBot="1">
      <c r="C2" s="382" t="s">
        <v>17</v>
      </c>
      <c r="M2" s="431" t="s">
        <v>369</v>
      </c>
    </row>
    <row r="3" spans="1:13" ht="13.5" customHeight="1">
      <c r="A3" s="871" t="s">
        <v>243</v>
      </c>
      <c r="B3" s="847" t="s">
        <v>244</v>
      </c>
      <c r="C3" s="851" t="s">
        <v>245</v>
      </c>
      <c r="D3" s="247"/>
      <c r="E3" s="871" t="s">
        <v>243</v>
      </c>
      <c r="F3" s="868" t="s">
        <v>370</v>
      </c>
      <c r="G3" s="869"/>
      <c r="H3" s="868" t="s">
        <v>371</v>
      </c>
      <c r="I3" s="869"/>
      <c r="J3" s="868" t="s">
        <v>372</v>
      </c>
      <c r="K3" s="869"/>
      <c r="L3" s="868" t="s">
        <v>373</v>
      </c>
      <c r="M3" s="869"/>
    </row>
    <row r="4" spans="1:13" ht="13.5" customHeight="1">
      <c r="A4" s="872"/>
      <c r="B4" s="873"/>
      <c r="C4" s="874"/>
      <c r="D4" s="247"/>
      <c r="E4" s="872"/>
      <c r="F4" s="365" t="s">
        <v>247</v>
      </c>
      <c r="G4" s="365" t="s">
        <v>248</v>
      </c>
      <c r="H4" s="365" t="s">
        <v>247</v>
      </c>
      <c r="I4" s="365" t="s">
        <v>248</v>
      </c>
      <c r="J4" s="365" t="s">
        <v>247</v>
      </c>
      <c r="K4" s="365" t="s">
        <v>248</v>
      </c>
      <c r="L4" s="365" t="s">
        <v>247</v>
      </c>
      <c r="M4" s="434" t="s">
        <v>248</v>
      </c>
    </row>
    <row r="5" spans="1:13" ht="5.25" customHeight="1">
      <c r="A5" s="389"/>
      <c r="B5" s="408"/>
      <c r="C5" s="409"/>
      <c r="D5" s="247"/>
      <c r="E5" s="389"/>
      <c r="F5" s="247"/>
      <c r="G5" s="247"/>
      <c r="H5" s="247"/>
      <c r="I5" s="247"/>
      <c r="J5" s="247"/>
      <c r="K5" s="247"/>
      <c r="L5" s="247"/>
      <c r="M5" s="247"/>
    </row>
    <row r="6" spans="1:13" ht="15" customHeight="1">
      <c r="A6" s="437" t="s">
        <v>858</v>
      </c>
      <c r="B6" s="102">
        <v>435</v>
      </c>
      <c r="C6" s="89">
        <v>15302</v>
      </c>
      <c r="D6" s="89"/>
      <c r="E6" s="437" t="s">
        <v>858</v>
      </c>
      <c r="F6" s="89">
        <v>138</v>
      </c>
      <c r="G6" s="89">
        <v>59181</v>
      </c>
      <c r="H6" s="89">
        <v>36</v>
      </c>
      <c r="I6" s="89">
        <v>1541</v>
      </c>
      <c r="J6" s="89">
        <v>48</v>
      </c>
      <c r="K6" s="89">
        <v>53304</v>
      </c>
      <c r="L6" s="89">
        <v>42</v>
      </c>
      <c r="M6" s="89">
        <v>3120</v>
      </c>
    </row>
    <row r="7" spans="1:13" ht="15" customHeight="1">
      <c r="A7" s="437" t="s">
        <v>781</v>
      </c>
      <c r="B7" s="102">
        <v>459</v>
      </c>
      <c r="C7" s="89">
        <v>38838</v>
      </c>
      <c r="D7" s="89"/>
      <c r="E7" s="437" t="s">
        <v>781</v>
      </c>
      <c r="F7" s="89">
        <v>134</v>
      </c>
      <c r="G7" s="89">
        <v>45709</v>
      </c>
      <c r="H7" s="89">
        <v>34</v>
      </c>
      <c r="I7" s="89">
        <v>1991</v>
      </c>
      <c r="J7" s="89">
        <v>81</v>
      </c>
      <c r="K7" s="89">
        <v>53372</v>
      </c>
      <c r="L7" s="89">
        <v>42</v>
      </c>
      <c r="M7" s="89">
        <v>4611</v>
      </c>
    </row>
    <row r="8" spans="1:13" ht="15" customHeight="1">
      <c r="A8" s="437" t="s">
        <v>782</v>
      </c>
      <c r="B8" s="102">
        <v>454</v>
      </c>
      <c r="C8" s="89">
        <v>34274</v>
      </c>
      <c r="D8" s="89"/>
      <c r="E8" s="437" t="s">
        <v>782</v>
      </c>
      <c r="F8" s="89">
        <v>157</v>
      </c>
      <c r="G8" s="89">
        <v>52270</v>
      </c>
      <c r="H8" s="89">
        <v>37</v>
      </c>
      <c r="I8" s="89">
        <v>1453</v>
      </c>
      <c r="J8" s="89">
        <v>161</v>
      </c>
      <c r="K8" s="89">
        <v>41193</v>
      </c>
      <c r="L8" s="89">
        <v>24</v>
      </c>
      <c r="M8" s="89">
        <v>3194</v>
      </c>
    </row>
    <row r="9" spans="1:13" ht="15" customHeight="1">
      <c r="A9" s="437" t="s">
        <v>774</v>
      </c>
      <c r="B9" s="102">
        <v>295</v>
      </c>
      <c r="C9" s="89">
        <v>64746</v>
      </c>
      <c r="D9" s="89"/>
      <c r="E9" s="437" t="s">
        <v>774</v>
      </c>
      <c r="F9" s="89">
        <v>130</v>
      </c>
      <c r="G9" s="89">
        <v>61613</v>
      </c>
      <c r="H9" s="89">
        <v>31</v>
      </c>
      <c r="I9" s="89">
        <v>1675</v>
      </c>
      <c r="J9" s="89">
        <v>100</v>
      </c>
      <c r="K9" s="89">
        <v>60143</v>
      </c>
      <c r="L9" s="89">
        <v>36</v>
      </c>
      <c r="M9" s="89">
        <v>2637</v>
      </c>
    </row>
    <row r="10" spans="1:13" ht="15" customHeight="1">
      <c r="A10" s="437" t="s">
        <v>859</v>
      </c>
      <c r="B10" s="133">
        <v>476</v>
      </c>
      <c r="C10" s="133">
        <v>40556</v>
      </c>
      <c r="D10" s="89"/>
      <c r="E10" s="437" t="s">
        <v>859</v>
      </c>
      <c r="F10" s="89">
        <v>165</v>
      </c>
      <c r="G10" s="89">
        <v>59809</v>
      </c>
      <c r="H10" s="89">
        <v>17</v>
      </c>
      <c r="I10" s="89">
        <v>526</v>
      </c>
      <c r="J10" s="89">
        <v>224</v>
      </c>
      <c r="K10" s="89">
        <v>14680</v>
      </c>
      <c r="L10" s="89">
        <v>12</v>
      </c>
      <c r="M10" s="89">
        <v>300</v>
      </c>
    </row>
    <row r="11" spans="1:13" ht="5.25" customHeight="1" thickBot="1">
      <c r="A11" s="410"/>
      <c r="B11" s="411"/>
      <c r="C11" s="412"/>
      <c r="D11" s="247"/>
      <c r="E11" s="410"/>
      <c r="F11" s="413"/>
      <c r="G11" s="413"/>
      <c r="H11" s="413"/>
      <c r="I11" s="413"/>
      <c r="J11" s="413"/>
      <c r="K11" s="413"/>
      <c r="L11" s="413"/>
      <c r="M11" s="413"/>
    </row>
    <row r="12" spans="1:13" ht="11.25" customHeight="1">
      <c r="A12" s="405" t="s">
        <v>20</v>
      </c>
      <c r="B12" s="368"/>
      <c r="C12" s="370"/>
      <c r="D12" s="378"/>
      <c r="E12" s="405" t="s">
        <v>20</v>
      </c>
      <c r="G12" s="378"/>
      <c r="H12" s="414"/>
    </row>
    <row r="13" spans="1:13" ht="11.25" customHeight="1">
      <c r="A13" s="377"/>
      <c r="B13" s="414"/>
      <c r="C13" s="377"/>
      <c r="D13" s="415"/>
      <c r="E13" s="377"/>
    </row>
    <row r="14" spans="1:13" ht="11.25" customHeight="1">
      <c r="B14" s="407"/>
      <c r="C14" s="394"/>
      <c r="D14" s="416"/>
      <c r="E14" s="394"/>
    </row>
    <row r="15" spans="1:13" ht="10.5" customHeight="1">
      <c r="A15" s="417"/>
      <c r="B15" s="416"/>
    </row>
    <row r="16" spans="1:13" ht="10.5" customHeight="1"/>
    <row r="17" spans="1:11" ht="10.5" customHeight="1">
      <c r="H17" s="433"/>
      <c r="I17" s="433"/>
      <c r="J17" s="438"/>
      <c r="K17" s="438"/>
    </row>
    <row r="18" spans="1:11" ht="10.5" customHeight="1"/>
    <row r="19" spans="1:11" ht="10.5" customHeight="1"/>
    <row r="20" spans="1:11" ht="10.5" customHeight="1"/>
    <row r="21" spans="1:11" ht="10.5" customHeight="1"/>
    <row r="22" spans="1:11" ht="10.5" customHeight="1"/>
    <row r="23" spans="1:11" ht="10.5" customHeight="1"/>
    <row r="24" spans="1:11" ht="10.5" customHeight="1">
      <c r="A24" s="382"/>
    </row>
    <row r="25" spans="1:11" ht="10.5" customHeight="1">
      <c r="A25" s="382"/>
    </row>
    <row r="26" spans="1:11" ht="10.5" customHeight="1">
      <c r="A26" s="382"/>
    </row>
    <row r="27" spans="1:11" ht="10.5" customHeight="1">
      <c r="A27" s="436"/>
    </row>
    <row r="28" spans="1:11" ht="10.5" customHeight="1"/>
    <row r="29" spans="1:11" ht="10.5" customHeight="1"/>
  </sheetData>
  <mergeCells count="10">
    <mergeCell ref="A1:C1"/>
    <mergeCell ref="E1:M1"/>
    <mergeCell ref="A3:A4"/>
    <mergeCell ref="B3:B4"/>
    <mergeCell ref="C3:C4"/>
    <mergeCell ref="E3:E4"/>
    <mergeCell ref="F3:G3"/>
    <mergeCell ref="H3:I3"/>
    <mergeCell ref="J3:K3"/>
    <mergeCell ref="L3:M3"/>
  </mergeCells>
  <phoneticPr fontId="4"/>
  <pageMargins left="0.32" right="0.41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showGridLines="0" zoomScaleNormal="100" workbookViewId="0">
      <selection sqref="A1:P1"/>
    </sheetView>
  </sheetViews>
  <sheetFormatPr defaultRowHeight="13.5"/>
  <cols>
    <col min="1" max="1" width="8.875" style="161" customWidth="1"/>
    <col min="2" max="3" width="6.25" style="161" customWidth="1"/>
    <col min="4" max="9" width="5.375" style="161" customWidth="1"/>
    <col min="10" max="12" width="6.25" style="161" customWidth="1"/>
    <col min="13" max="24" width="5.375" style="161" customWidth="1"/>
    <col min="25" max="30" width="6.875" style="161" customWidth="1"/>
    <col min="31" max="31" width="8.625" style="161" customWidth="1"/>
    <col min="32" max="16384" width="9" style="161"/>
  </cols>
  <sheetData>
    <row r="1" spans="1:31" s="176" customFormat="1">
      <c r="A1" s="632" t="s">
        <v>559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3" t="s">
        <v>560</v>
      </c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C1" s="633"/>
      <c r="AD1" s="633"/>
      <c r="AE1" s="633"/>
    </row>
    <row r="2" spans="1:31" s="176" customFormat="1" ht="9" customHeigh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</row>
    <row r="3" spans="1:31">
      <c r="A3" s="168" t="s">
        <v>547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58"/>
      <c r="N3" s="158"/>
      <c r="O3" s="158"/>
      <c r="P3" s="158"/>
      <c r="Q3" s="177"/>
      <c r="R3" s="16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</row>
    <row r="4" spans="1:31" ht="14.25" thickBot="1">
      <c r="A4" s="623"/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157"/>
      <c r="N4" s="157"/>
      <c r="O4" s="157"/>
      <c r="P4" s="157"/>
      <c r="Q4" s="157"/>
      <c r="R4" s="157"/>
      <c r="S4" s="623" t="s">
        <v>605</v>
      </c>
      <c r="T4" s="623"/>
      <c r="U4" s="623"/>
      <c r="V4" s="623"/>
      <c r="W4" s="623"/>
      <c r="X4" s="623"/>
      <c r="Y4" s="623"/>
      <c r="Z4" s="623"/>
      <c r="AA4" s="623"/>
      <c r="AB4" s="623"/>
      <c r="AC4" s="623"/>
      <c r="AD4" s="623"/>
      <c r="AE4" s="623"/>
    </row>
    <row r="5" spans="1:31" ht="13.5" customHeight="1">
      <c r="A5" s="154" t="s">
        <v>211</v>
      </c>
      <c r="B5" s="640" t="s">
        <v>170</v>
      </c>
      <c r="C5" s="640" t="s">
        <v>171</v>
      </c>
      <c r="D5" s="626" t="s">
        <v>689</v>
      </c>
      <c r="E5" s="627"/>
      <c r="F5" s="628"/>
      <c r="G5" s="626" t="s">
        <v>546</v>
      </c>
      <c r="H5" s="627"/>
      <c r="I5" s="628"/>
      <c r="J5" s="624" t="s">
        <v>551</v>
      </c>
      <c r="K5" s="625"/>
      <c r="L5" s="625"/>
      <c r="M5" s="625"/>
      <c r="N5" s="625"/>
      <c r="O5" s="625"/>
      <c r="P5" s="625"/>
      <c r="Q5" s="638" t="s">
        <v>552</v>
      </c>
      <c r="R5" s="638"/>
      <c r="S5" s="638"/>
      <c r="T5" s="638"/>
      <c r="U5" s="638"/>
      <c r="V5" s="638"/>
      <c r="W5" s="638"/>
      <c r="X5" s="639"/>
      <c r="Y5" s="643" t="s">
        <v>174</v>
      </c>
      <c r="Z5" s="644"/>
      <c r="AA5" s="645"/>
      <c r="AB5" s="649" t="s">
        <v>175</v>
      </c>
      <c r="AC5" s="650"/>
      <c r="AD5" s="651"/>
      <c r="AE5" s="153" t="s">
        <v>211</v>
      </c>
    </row>
    <row r="6" spans="1:31">
      <c r="A6" s="160" t="s">
        <v>502</v>
      </c>
      <c r="B6" s="641"/>
      <c r="C6" s="641"/>
      <c r="D6" s="629"/>
      <c r="E6" s="630"/>
      <c r="F6" s="631"/>
      <c r="G6" s="629"/>
      <c r="H6" s="630"/>
      <c r="I6" s="631"/>
      <c r="J6" s="635" t="s">
        <v>592</v>
      </c>
      <c r="K6" s="636"/>
      <c r="L6" s="637"/>
      <c r="M6" s="636" t="s">
        <v>593</v>
      </c>
      <c r="N6" s="637"/>
      <c r="O6" s="635" t="s">
        <v>594</v>
      </c>
      <c r="P6" s="636"/>
      <c r="Q6" s="636" t="s">
        <v>595</v>
      </c>
      <c r="R6" s="637"/>
      <c r="S6" s="636" t="s">
        <v>596</v>
      </c>
      <c r="T6" s="637"/>
      <c r="U6" s="635" t="s">
        <v>597</v>
      </c>
      <c r="V6" s="637"/>
      <c r="W6" s="635" t="s">
        <v>598</v>
      </c>
      <c r="X6" s="637"/>
      <c r="Y6" s="646"/>
      <c r="Z6" s="647"/>
      <c r="AA6" s="648"/>
      <c r="AB6" s="652"/>
      <c r="AC6" s="653"/>
      <c r="AD6" s="654"/>
      <c r="AE6" s="159" t="s">
        <v>502</v>
      </c>
    </row>
    <row r="7" spans="1:31">
      <c r="A7" s="156" t="s">
        <v>423</v>
      </c>
      <c r="B7" s="642"/>
      <c r="C7" s="642"/>
      <c r="D7" s="156" t="s">
        <v>384</v>
      </c>
      <c r="E7" s="152" t="s">
        <v>234</v>
      </c>
      <c r="F7" s="162" t="s">
        <v>235</v>
      </c>
      <c r="G7" s="156" t="s">
        <v>384</v>
      </c>
      <c r="H7" s="155" t="s">
        <v>234</v>
      </c>
      <c r="I7" s="162" t="s">
        <v>235</v>
      </c>
      <c r="J7" s="170" t="s">
        <v>384</v>
      </c>
      <c r="K7" s="170" t="s">
        <v>234</v>
      </c>
      <c r="L7" s="169" t="s">
        <v>235</v>
      </c>
      <c r="M7" s="156" t="s">
        <v>234</v>
      </c>
      <c r="N7" s="152" t="s">
        <v>235</v>
      </c>
      <c r="O7" s="155" t="s">
        <v>234</v>
      </c>
      <c r="P7" s="165" t="s">
        <v>235</v>
      </c>
      <c r="Q7" s="166" t="s">
        <v>234</v>
      </c>
      <c r="R7" s="167" t="s">
        <v>235</v>
      </c>
      <c r="S7" s="156" t="s">
        <v>234</v>
      </c>
      <c r="T7" s="152" t="s">
        <v>235</v>
      </c>
      <c r="U7" s="155" t="s">
        <v>234</v>
      </c>
      <c r="V7" s="162" t="s">
        <v>235</v>
      </c>
      <c r="W7" s="156" t="s">
        <v>234</v>
      </c>
      <c r="X7" s="152" t="s">
        <v>235</v>
      </c>
      <c r="Y7" s="155" t="s">
        <v>384</v>
      </c>
      <c r="Z7" s="170" t="s">
        <v>234</v>
      </c>
      <c r="AA7" s="170" t="s">
        <v>235</v>
      </c>
      <c r="AB7" s="155" t="s">
        <v>384</v>
      </c>
      <c r="AC7" s="152" t="s">
        <v>234</v>
      </c>
      <c r="AD7" s="152" t="s">
        <v>235</v>
      </c>
      <c r="AE7" s="155" t="s">
        <v>423</v>
      </c>
    </row>
    <row r="8" spans="1:31" ht="18" customHeight="1">
      <c r="A8" s="163" t="s">
        <v>1127</v>
      </c>
      <c r="B8" s="94">
        <v>19</v>
      </c>
      <c r="C8" s="81">
        <v>101</v>
      </c>
      <c r="D8" s="81">
        <v>385</v>
      </c>
      <c r="E8" s="81">
        <v>18</v>
      </c>
      <c r="F8" s="81">
        <v>367</v>
      </c>
      <c r="G8" s="81">
        <v>102</v>
      </c>
      <c r="H8" s="81">
        <v>27</v>
      </c>
      <c r="I8" s="81">
        <v>75</v>
      </c>
      <c r="J8" s="81">
        <v>2831</v>
      </c>
      <c r="K8" s="81">
        <v>1436</v>
      </c>
      <c r="L8" s="81">
        <v>1395</v>
      </c>
      <c r="M8" s="81">
        <v>46</v>
      </c>
      <c r="N8" s="81">
        <v>54</v>
      </c>
      <c r="O8" s="81">
        <v>148</v>
      </c>
      <c r="P8" s="81">
        <v>141</v>
      </c>
      <c r="Q8" s="81">
        <v>180</v>
      </c>
      <c r="R8" s="81">
        <v>128</v>
      </c>
      <c r="S8" s="81">
        <v>357</v>
      </c>
      <c r="T8" s="81">
        <v>343</v>
      </c>
      <c r="U8" s="81">
        <v>334</v>
      </c>
      <c r="V8" s="81">
        <v>374</v>
      </c>
      <c r="W8" s="81">
        <v>371</v>
      </c>
      <c r="X8" s="81">
        <v>355</v>
      </c>
      <c r="Y8" s="81">
        <v>955</v>
      </c>
      <c r="Z8" s="81">
        <v>501</v>
      </c>
      <c r="AA8" s="81">
        <v>454</v>
      </c>
      <c r="AB8" s="81">
        <v>534</v>
      </c>
      <c r="AC8" s="81">
        <v>257</v>
      </c>
      <c r="AD8" s="81">
        <v>277</v>
      </c>
      <c r="AE8" s="420" t="s">
        <v>1127</v>
      </c>
    </row>
    <row r="9" spans="1:31" s="225" customFormat="1" ht="18" customHeight="1">
      <c r="A9" s="575" t="s">
        <v>682</v>
      </c>
      <c r="B9" s="94">
        <v>23</v>
      </c>
      <c r="C9" s="81">
        <v>119</v>
      </c>
      <c r="D9" s="81">
        <v>508</v>
      </c>
      <c r="E9" s="81">
        <v>30</v>
      </c>
      <c r="F9" s="81">
        <v>478</v>
      </c>
      <c r="G9" s="81">
        <v>122</v>
      </c>
      <c r="H9" s="81">
        <v>28</v>
      </c>
      <c r="I9" s="81">
        <v>94</v>
      </c>
      <c r="J9" s="81">
        <v>3477</v>
      </c>
      <c r="K9" s="81">
        <v>1791</v>
      </c>
      <c r="L9" s="81">
        <v>1686</v>
      </c>
      <c r="M9" s="81">
        <v>57</v>
      </c>
      <c r="N9" s="81">
        <v>71</v>
      </c>
      <c r="O9" s="81">
        <v>205</v>
      </c>
      <c r="P9" s="81">
        <v>164</v>
      </c>
      <c r="Q9" s="81">
        <v>219</v>
      </c>
      <c r="R9" s="81">
        <v>200</v>
      </c>
      <c r="S9" s="81">
        <v>479</v>
      </c>
      <c r="T9" s="81">
        <v>403</v>
      </c>
      <c r="U9" s="81">
        <v>428</v>
      </c>
      <c r="V9" s="81">
        <v>416</v>
      </c>
      <c r="W9" s="81">
        <v>403</v>
      </c>
      <c r="X9" s="81">
        <v>432</v>
      </c>
      <c r="Y9" s="81">
        <v>707</v>
      </c>
      <c r="Z9" s="81">
        <v>366</v>
      </c>
      <c r="AA9" s="81">
        <v>341</v>
      </c>
      <c r="AB9" s="81">
        <v>741</v>
      </c>
      <c r="AC9" s="81">
        <v>369</v>
      </c>
      <c r="AD9" s="81">
        <v>372</v>
      </c>
      <c r="AE9" s="24" t="s">
        <v>681</v>
      </c>
    </row>
    <row r="10" spans="1:31" s="249" customFormat="1" ht="18" customHeight="1">
      <c r="A10" s="248" t="s">
        <v>828</v>
      </c>
      <c r="B10" s="94">
        <v>26</v>
      </c>
      <c r="C10" s="81">
        <v>127</v>
      </c>
      <c r="D10" s="81">
        <v>559</v>
      </c>
      <c r="E10" s="81">
        <v>31</v>
      </c>
      <c r="F10" s="81">
        <v>528</v>
      </c>
      <c r="G10" s="81">
        <v>127</v>
      </c>
      <c r="H10" s="81">
        <v>30</v>
      </c>
      <c r="I10" s="81">
        <v>97</v>
      </c>
      <c r="J10" s="81">
        <v>3856</v>
      </c>
      <c r="K10" s="81">
        <v>2015</v>
      </c>
      <c r="L10" s="81">
        <v>1841</v>
      </c>
      <c r="M10" s="81">
        <v>80</v>
      </c>
      <c r="N10" s="81">
        <v>65</v>
      </c>
      <c r="O10" s="81">
        <v>218</v>
      </c>
      <c r="P10" s="81">
        <v>228</v>
      </c>
      <c r="Q10" s="81">
        <v>267</v>
      </c>
      <c r="R10" s="81">
        <v>224</v>
      </c>
      <c r="S10" s="81">
        <v>495</v>
      </c>
      <c r="T10" s="81">
        <v>467</v>
      </c>
      <c r="U10" s="81">
        <v>504</v>
      </c>
      <c r="V10" s="81">
        <v>437</v>
      </c>
      <c r="W10" s="81">
        <v>451</v>
      </c>
      <c r="X10" s="81">
        <v>420</v>
      </c>
      <c r="Y10" s="81">
        <v>458</v>
      </c>
      <c r="Z10" s="81">
        <v>227</v>
      </c>
      <c r="AA10" s="81">
        <v>231</v>
      </c>
      <c r="AB10" s="81">
        <v>838</v>
      </c>
      <c r="AC10" s="81">
        <v>401</v>
      </c>
      <c r="AD10" s="81">
        <v>437</v>
      </c>
      <c r="AE10" s="24" t="s">
        <v>826</v>
      </c>
    </row>
    <row r="11" spans="1:31" s="419" customFormat="1" ht="18" customHeight="1">
      <c r="A11" s="418" t="s">
        <v>827</v>
      </c>
      <c r="B11" s="94">
        <v>31</v>
      </c>
      <c r="C11" s="81">
        <v>142</v>
      </c>
      <c r="D11" s="81">
        <v>651</v>
      </c>
      <c r="E11" s="81">
        <v>35</v>
      </c>
      <c r="F11" s="81">
        <v>616</v>
      </c>
      <c r="G11" s="81">
        <v>159</v>
      </c>
      <c r="H11" s="81">
        <v>37</v>
      </c>
      <c r="I11" s="81">
        <v>122</v>
      </c>
      <c r="J11" s="81">
        <v>4465</v>
      </c>
      <c r="K11" s="81">
        <v>2319</v>
      </c>
      <c r="L11" s="81">
        <v>2146</v>
      </c>
      <c r="M11" s="81">
        <v>92</v>
      </c>
      <c r="N11" s="81">
        <v>94</v>
      </c>
      <c r="O11" s="81">
        <v>266</v>
      </c>
      <c r="P11" s="81">
        <v>252</v>
      </c>
      <c r="Q11" s="81">
        <v>294</v>
      </c>
      <c r="R11" s="81">
        <v>289</v>
      </c>
      <c r="S11" s="81">
        <v>554</v>
      </c>
      <c r="T11" s="81">
        <v>469</v>
      </c>
      <c r="U11" s="81">
        <v>536</v>
      </c>
      <c r="V11" s="81">
        <v>533</v>
      </c>
      <c r="W11" s="81">
        <v>577</v>
      </c>
      <c r="X11" s="81">
        <v>509</v>
      </c>
      <c r="Y11" s="81">
        <v>820</v>
      </c>
      <c r="Z11" s="81">
        <v>421</v>
      </c>
      <c r="AA11" s="81">
        <v>399</v>
      </c>
      <c r="AB11" s="81">
        <v>933</v>
      </c>
      <c r="AC11" s="81">
        <v>464</v>
      </c>
      <c r="AD11" s="81">
        <v>469</v>
      </c>
      <c r="AE11" s="24" t="s">
        <v>827</v>
      </c>
    </row>
    <row r="12" spans="1:31" s="210" customFormat="1" ht="18" customHeight="1">
      <c r="A12" s="418" t="s">
        <v>861</v>
      </c>
      <c r="B12" s="94">
        <f>SUM(B13:B15)</f>
        <v>33</v>
      </c>
      <c r="C12" s="85">
        <f>SUM(C13:C15)</f>
        <v>151</v>
      </c>
      <c r="D12" s="81">
        <f>SUM(E12:F12)</f>
        <v>663</v>
      </c>
      <c r="E12" s="81">
        <f>SUM(E13:E15)</f>
        <v>31</v>
      </c>
      <c r="F12" s="81">
        <f>SUM(F13:F15)</f>
        <v>632</v>
      </c>
      <c r="G12" s="81">
        <f>SUM(H12,I12)</f>
        <v>157</v>
      </c>
      <c r="H12" s="81">
        <f>SUM(H13:H15)</f>
        <v>35</v>
      </c>
      <c r="I12" s="81">
        <f>SUM(I13:I15)</f>
        <v>122</v>
      </c>
      <c r="J12" s="81">
        <f>SUM(K12:L12)</f>
        <v>4477</v>
      </c>
      <c r="K12" s="81">
        <f>M12+O12+Q12+S12+U12+W12</f>
        <v>2320</v>
      </c>
      <c r="L12" s="81">
        <f>N12+P12+R12+T12+V12+X12</f>
        <v>2157</v>
      </c>
      <c r="M12" s="81">
        <f>SUM(M13:M15)</f>
        <v>79</v>
      </c>
      <c r="N12" s="81">
        <f t="shared" ref="N12:X12" si="0">SUM(N13:N15)</f>
        <v>83</v>
      </c>
      <c r="O12" s="81">
        <f t="shared" si="0"/>
        <v>296</v>
      </c>
      <c r="P12" s="81">
        <f t="shared" si="0"/>
        <v>275</v>
      </c>
      <c r="Q12" s="81">
        <f t="shared" si="0"/>
        <v>326</v>
      </c>
      <c r="R12" s="81">
        <f t="shared" si="0"/>
        <v>276</v>
      </c>
      <c r="S12" s="81">
        <f t="shared" si="0"/>
        <v>516</v>
      </c>
      <c r="T12" s="81">
        <f t="shared" si="0"/>
        <v>514</v>
      </c>
      <c r="U12" s="81">
        <f t="shared" si="0"/>
        <v>565</v>
      </c>
      <c r="V12" s="81">
        <f t="shared" si="0"/>
        <v>479</v>
      </c>
      <c r="W12" s="81">
        <f t="shared" si="0"/>
        <v>538</v>
      </c>
      <c r="X12" s="81">
        <f t="shared" si="0"/>
        <v>530</v>
      </c>
      <c r="Y12" s="81">
        <f>SUM(Z12:AA12)</f>
        <v>567</v>
      </c>
      <c r="Z12" s="81">
        <f>SUM(Z13:Z15)</f>
        <v>293</v>
      </c>
      <c r="AA12" s="81">
        <f>SUM(AA13:AA15)</f>
        <v>274</v>
      </c>
      <c r="AB12" s="81">
        <f>SUM(AC12:AD12)</f>
        <v>1058</v>
      </c>
      <c r="AC12" s="81">
        <f>SUM(AC13:AC15)</f>
        <v>558</v>
      </c>
      <c r="AD12" s="81">
        <f>SUM(AD13:AD15)</f>
        <v>500</v>
      </c>
      <c r="AE12" s="24" t="s">
        <v>861</v>
      </c>
    </row>
    <row r="13" spans="1:31" ht="18" customHeight="1">
      <c r="A13" s="163" t="s">
        <v>431</v>
      </c>
      <c r="B13" s="95">
        <v>0</v>
      </c>
      <c r="C13" s="73">
        <v>0</v>
      </c>
      <c r="D13" s="81">
        <f>SUM(E13:F13)</f>
        <v>0</v>
      </c>
      <c r="E13" s="73">
        <v>0</v>
      </c>
      <c r="F13" s="73">
        <v>0</v>
      </c>
      <c r="G13" s="81">
        <f>SUM(H13,I13)</f>
        <v>0</v>
      </c>
      <c r="H13" s="73">
        <v>0</v>
      </c>
      <c r="I13" s="73">
        <v>0</v>
      </c>
      <c r="J13" s="81">
        <f>SUM(K13:L13)</f>
        <v>0</v>
      </c>
      <c r="K13" s="81">
        <f>M13+O13+Q13+S13+U13+W13</f>
        <v>0</v>
      </c>
      <c r="L13" s="81">
        <f t="shared" ref="L13:L15" si="1">N13+P13+R13+T13+V13+X13</f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81">
        <f>SUM(Z13:AA13)</f>
        <v>0</v>
      </c>
      <c r="Z13" s="86">
        <v>0</v>
      </c>
      <c r="AA13" s="86">
        <v>0</v>
      </c>
      <c r="AB13" s="81">
        <f>SUM(AC13:AD13)</f>
        <v>0</v>
      </c>
      <c r="AC13" s="86">
        <v>0</v>
      </c>
      <c r="AD13" s="88">
        <v>0</v>
      </c>
      <c r="AE13" s="164" t="s">
        <v>420</v>
      </c>
    </row>
    <row r="14" spans="1:31" ht="18" customHeight="1">
      <c r="A14" s="163" t="s">
        <v>432</v>
      </c>
      <c r="B14" s="95">
        <v>1</v>
      </c>
      <c r="C14" s="73">
        <v>3</v>
      </c>
      <c r="D14" s="81">
        <f>SUM(E14:F14)</f>
        <v>12</v>
      </c>
      <c r="E14" s="86">
        <v>0</v>
      </c>
      <c r="F14" s="86">
        <v>12</v>
      </c>
      <c r="G14" s="81">
        <f>SUM(H14,I14)</f>
        <v>0</v>
      </c>
      <c r="H14" s="73">
        <v>0</v>
      </c>
      <c r="I14" s="73">
        <v>0</v>
      </c>
      <c r="J14" s="81">
        <f>SUM(K14:L14)</f>
        <v>98</v>
      </c>
      <c r="K14" s="81">
        <f>M14+O14+Q14+S14+U14+W14</f>
        <v>53</v>
      </c>
      <c r="L14" s="81">
        <f t="shared" si="1"/>
        <v>45</v>
      </c>
      <c r="M14" s="73">
        <v>1</v>
      </c>
      <c r="N14" s="73">
        <v>2</v>
      </c>
      <c r="O14" s="73">
        <v>3</v>
      </c>
      <c r="P14" s="73">
        <v>6</v>
      </c>
      <c r="Q14" s="73">
        <v>8</v>
      </c>
      <c r="R14" s="73">
        <v>3</v>
      </c>
      <c r="S14" s="73">
        <v>11</v>
      </c>
      <c r="T14" s="73">
        <v>11</v>
      </c>
      <c r="U14" s="73">
        <v>15</v>
      </c>
      <c r="V14" s="73">
        <v>12</v>
      </c>
      <c r="W14" s="73">
        <v>15</v>
      </c>
      <c r="X14" s="73">
        <v>11</v>
      </c>
      <c r="Y14" s="81">
        <f>SUM(Z14:AA14)</f>
        <v>16</v>
      </c>
      <c r="Z14" s="86">
        <v>8</v>
      </c>
      <c r="AA14" s="86">
        <v>8</v>
      </c>
      <c r="AB14" s="81">
        <f>SUM(AC14:AD14)</f>
        <v>29</v>
      </c>
      <c r="AC14" s="86">
        <v>20</v>
      </c>
      <c r="AD14" s="88">
        <v>9</v>
      </c>
      <c r="AE14" s="164" t="s">
        <v>421</v>
      </c>
    </row>
    <row r="15" spans="1:31" ht="18" customHeight="1" thickBot="1">
      <c r="A15" s="163" t="s">
        <v>433</v>
      </c>
      <c r="B15" s="95">
        <v>32</v>
      </c>
      <c r="C15" s="73">
        <v>148</v>
      </c>
      <c r="D15" s="81">
        <f>SUM(E15:F15)</f>
        <v>651</v>
      </c>
      <c r="E15" s="73">
        <v>31</v>
      </c>
      <c r="F15" s="73">
        <v>620</v>
      </c>
      <c r="G15" s="81">
        <f>SUM(H15,I15)</f>
        <v>157</v>
      </c>
      <c r="H15" s="73">
        <v>35</v>
      </c>
      <c r="I15" s="73">
        <v>122</v>
      </c>
      <c r="J15" s="81">
        <f>SUM(K15:L15)</f>
        <v>4379</v>
      </c>
      <c r="K15" s="81">
        <f>M15+O15+Q15+S15+U15+W15</f>
        <v>2267</v>
      </c>
      <c r="L15" s="81">
        <f t="shared" si="1"/>
        <v>2112</v>
      </c>
      <c r="M15" s="91">
        <v>78</v>
      </c>
      <c r="N15" s="91">
        <v>81</v>
      </c>
      <c r="O15" s="91">
        <v>293</v>
      </c>
      <c r="P15" s="91">
        <v>269</v>
      </c>
      <c r="Q15" s="91">
        <v>318</v>
      </c>
      <c r="R15" s="91">
        <v>273</v>
      </c>
      <c r="S15" s="91">
        <v>505</v>
      </c>
      <c r="T15" s="91">
        <v>503</v>
      </c>
      <c r="U15" s="91">
        <v>550</v>
      </c>
      <c r="V15" s="91">
        <v>467</v>
      </c>
      <c r="W15" s="91">
        <v>523</v>
      </c>
      <c r="X15" s="91">
        <v>519</v>
      </c>
      <c r="Y15" s="223">
        <f>SUM(Z15:AA15)</f>
        <v>551</v>
      </c>
      <c r="Z15" s="92">
        <v>285</v>
      </c>
      <c r="AA15" s="92">
        <v>266</v>
      </c>
      <c r="AB15" s="223">
        <f>SUM(AC15:AD15)</f>
        <v>1029</v>
      </c>
      <c r="AC15" s="92">
        <v>538</v>
      </c>
      <c r="AD15" s="96">
        <v>491</v>
      </c>
      <c r="AE15" s="157" t="s">
        <v>422</v>
      </c>
    </row>
    <row r="16" spans="1:31" ht="13.5" customHeight="1">
      <c r="A16" s="634" t="s">
        <v>691</v>
      </c>
      <c r="B16" s="634"/>
      <c r="C16" s="634"/>
      <c r="D16" s="634"/>
      <c r="E16" s="634"/>
      <c r="F16" s="634"/>
      <c r="G16" s="634"/>
      <c r="H16" s="634"/>
      <c r="I16" s="634"/>
      <c r="J16" s="634"/>
      <c r="K16" s="634"/>
      <c r="L16" s="634"/>
    </row>
    <row r="18" spans="3:30"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Z18" s="250"/>
      <c r="AA18" s="250"/>
      <c r="AB18" s="250"/>
      <c r="AC18" s="250"/>
      <c r="AD18" s="250"/>
    </row>
    <row r="19" spans="3:30">
      <c r="D19" s="249"/>
    </row>
    <row r="24" spans="3:30">
      <c r="D24" s="250"/>
      <c r="E24" s="250"/>
      <c r="F24" s="250"/>
      <c r="G24" s="250"/>
      <c r="H24" s="250"/>
      <c r="I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</row>
  </sheetData>
  <mergeCells count="20">
    <mergeCell ref="A16:L16"/>
    <mergeCell ref="J6:L6"/>
    <mergeCell ref="M6:N6"/>
    <mergeCell ref="Q5:X5"/>
    <mergeCell ref="S4:AE4"/>
    <mergeCell ref="B5:B7"/>
    <mergeCell ref="C5:C7"/>
    <mergeCell ref="G5:I6"/>
    <mergeCell ref="Y5:AA6"/>
    <mergeCell ref="AB5:AD6"/>
    <mergeCell ref="S6:T6"/>
    <mergeCell ref="U6:V6"/>
    <mergeCell ref="W6:X6"/>
    <mergeCell ref="Q6:R6"/>
    <mergeCell ref="O6:P6"/>
    <mergeCell ref="A4:L4"/>
    <mergeCell ref="J5:P5"/>
    <mergeCell ref="D5:F6"/>
    <mergeCell ref="A1:P1"/>
    <mergeCell ref="Q1:AE1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G13:G14 J13:J14" formulaRange="1"/>
    <ignoredError sqref="D13:D15" formula="1" formulaRange="1"/>
    <ignoredError sqref="D12 Y12:AB12 G1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zoomScaleSheetLayoutView="100" workbookViewId="0">
      <selection sqref="A1:M1"/>
    </sheetView>
  </sheetViews>
  <sheetFormatPr defaultColWidth="1.375" defaultRowHeight="10.5"/>
  <cols>
    <col min="1" max="1" width="9.375" style="245" customWidth="1"/>
    <col min="2" max="2" width="4.75" style="245" bestFit="1" customWidth="1"/>
    <col min="3" max="3" width="7" style="245" customWidth="1"/>
    <col min="4" max="11" width="7.625" style="245" customWidth="1"/>
    <col min="12" max="12" width="7.75" style="245" customWidth="1"/>
    <col min="13" max="13" width="6.25" style="245" customWidth="1"/>
    <col min="14" max="16384" width="1.375" style="245"/>
  </cols>
  <sheetData>
    <row r="1" spans="1:13" ht="17.25" customHeight="1">
      <c r="A1" s="876" t="s">
        <v>819</v>
      </c>
      <c r="B1" s="877"/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</row>
    <row r="2" spans="1:13" s="53" customFormat="1" ht="7.5" customHeight="1">
      <c r="A2" s="363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3" s="53" customFormat="1" ht="13.5" customHeight="1">
      <c r="A3" s="342"/>
      <c r="B3" s="364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</row>
    <row r="4" spans="1:13" s="53" customFormat="1" ht="13.5">
      <c r="A4" s="790" t="s">
        <v>2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13" ht="11.25" customHeight="1" thickBot="1">
      <c r="M5" s="344" t="s">
        <v>3</v>
      </c>
    </row>
    <row r="6" spans="1:13" ht="11.25" customHeight="1">
      <c r="A6" s="796" t="s">
        <v>504</v>
      </c>
      <c r="B6" s="844" t="s">
        <v>32</v>
      </c>
      <c r="C6" s="847" t="s">
        <v>4</v>
      </c>
      <c r="D6" s="868" t="s">
        <v>5</v>
      </c>
      <c r="E6" s="869"/>
      <c r="F6" s="869"/>
      <c r="G6" s="869"/>
      <c r="H6" s="869"/>
      <c r="I6" s="869"/>
      <c r="J6" s="869"/>
      <c r="K6" s="870"/>
      <c r="L6" s="878" t="s">
        <v>33</v>
      </c>
      <c r="M6" s="851" t="s">
        <v>6</v>
      </c>
    </row>
    <row r="7" spans="1:13" ht="11.25" customHeight="1">
      <c r="A7" s="597"/>
      <c r="B7" s="845"/>
      <c r="C7" s="845"/>
      <c r="D7" s="854" t="s">
        <v>386</v>
      </c>
      <c r="E7" s="856"/>
      <c r="F7" s="854" t="s">
        <v>7</v>
      </c>
      <c r="G7" s="856"/>
      <c r="H7" s="854" t="s">
        <v>8</v>
      </c>
      <c r="I7" s="856"/>
      <c r="J7" s="854" t="s">
        <v>16</v>
      </c>
      <c r="K7" s="856"/>
      <c r="L7" s="879"/>
      <c r="M7" s="852"/>
    </row>
    <row r="8" spans="1:13" ht="11.25" customHeight="1">
      <c r="A8" s="614"/>
      <c r="B8" s="846"/>
      <c r="C8" s="846"/>
      <c r="D8" s="365" t="s">
        <v>9</v>
      </c>
      <c r="E8" s="365" t="s">
        <v>10</v>
      </c>
      <c r="F8" s="365" t="s">
        <v>9</v>
      </c>
      <c r="G8" s="365" t="s">
        <v>10</v>
      </c>
      <c r="H8" s="365" t="s">
        <v>9</v>
      </c>
      <c r="I8" s="365" t="s">
        <v>10</v>
      </c>
      <c r="J8" s="366" t="s">
        <v>9</v>
      </c>
      <c r="K8" s="365" t="s">
        <v>10</v>
      </c>
      <c r="L8" s="880"/>
      <c r="M8" s="853"/>
    </row>
    <row r="9" spans="1:13" ht="5.25" customHeight="1">
      <c r="A9" s="367"/>
      <c r="B9" s="107"/>
      <c r="C9" s="108"/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3" ht="11.25" customHeight="1">
      <c r="A10" s="244" t="s">
        <v>1097</v>
      </c>
      <c r="B10" s="102">
        <v>342</v>
      </c>
      <c r="C10" s="89">
        <v>55056</v>
      </c>
      <c r="D10" s="89">
        <v>13154</v>
      </c>
      <c r="E10" s="89">
        <v>361</v>
      </c>
      <c r="F10" s="89">
        <v>942</v>
      </c>
      <c r="G10" s="89">
        <v>105</v>
      </c>
      <c r="H10" s="89">
        <v>925</v>
      </c>
      <c r="I10" s="89">
        <v>73</v>
      </c>
      <c r="J10" s="89">
        <v>1173</v>
      </c>
      <c r="K10" s="89">
        <v>164</v>
      </c>
      <c r="L10" s="89">
        <v>19685</v>
      </c>
      <c r="M10" s="89">
        <v>18474</v>
      </c>
    </row>
    <row r="11" spans="1:13" ht="11.25" customHeight="1">
      <c r="A11" s="244" t="s">
        <v>781</v>
      </c>
      <c r="B11" s="102">
        <v>340</v>
      </c>
      <c r="C11" s="89">
        <v>52314</v>
      </c>
      <c r="D11" s="89">
        <v>6386</v>
      </c>
      <c r="E11" s="89">
        <v>229</v>
      </c>
      <c r="F11" s="89">
        <v>576</v>
      </c>
      <c r="G11" s="89">
        <v>16</v>
      </c>
      <c r="H11" s="89">
        <v>623</v>
      </c>
      <c r="I11" s="89">
        <v>0</v>
      </c>
      <c r="J11" s="89">
        <v>768</v>
      </c>
      <c r="K11" s="89">
        <v>37</v>
      </c>
      <c r="L11" s="89">
        <v>20861</v>
      </c>
      <c r="M11" s="89">
        <v>22818</v>
      </c>
    </row>
    <row r="12" spans="1:13" ht="11.25" customHeight="1">
      <c r="A12" s="244" t="s">
        <v>782</v>
      </c>
      <c r="B12" s="102">
        <v>340</v>
      </c>
      <c r="C12" s="89">
        <v>43958</v>
      </c>
      <c r="D12" s="89">
        <v>7509</v>
      </c>
      <c r="E12" s="89">
        <v>195</v>
      </c>
      <c r="F12" s="89">
        <v>609</v>
      </c>
      <c r="G12" s="89">
        <v>46</v>
      </c>
      <c r="H12" s="89">
        <v>871</v>
      </c>
      <c r="I12" s="89">
        <v>11</v>
      </c>
      <c r="J12" s="89">
        <v>874</v>
      </c>
      <c r="K12" s="89">
        <v>13</v>
      </c>
      <c r="L12" s="89">
        <v>13861</v>
      </c>
      <c r="M12" s="89">
        <v>19969</v>
      </c>
    </row>
    <row r="13" spans="1:13" ht="11.25" customHeight="1">
      <c r="A13" s="244" t="s">
        <v>774</v>
      </c>
      <c r="B13" s="102">
        <v>340</v>
      </c>
      <c r="C13" s="89">
        <v>48768</v>
      </c>
      <c r="D13" s="89">
        <v>9789</v>
      </c>
      <c r="E13" s="89">
        <v>423</v>
      </c>
      <c r="F13" s="89">
        <v>913</v>
      </c>
      <c r="G13" s="89">
        <v>308</v>
      </c>
      <c r="H13" s="89">
        <v>1433</v>
      </c>
      <c r="I13" s="89">
        <v>61</v>
      </c>
      <c r="J13" s="89">
        <v>824</v>
      </c>
      <c r="K13" s="89">
        <v>179</v>
      </c>
      <c r="L13" s="89">
        <v>21976</v>
      </c>
      <c r="M13" s="89">
        <v>12862</v>
      </c>
    </row>
    <row r="14" spans="1:13" ht="11.25" customHeight="1">
      <c r="A14" s="244" t="s">
        <v>1098</v>
      </c>
      <c r="B14" s="102">
        <v>341</v>
      </c>
      <c r="C14" s="89">
        <v>90940</v>
      </c>
      <c r="D14" s="89">
        <v>6537</v>
      </c>
      <c r="E14" s="89">
        <v>103</v>
      </c>
      <c r="F14" s="89">
        <v>680</v>
      </c>
      <c r="G14" s="89">
        <v>31</v>
      </c>
      <c r="H14" s="89">
        <v>506</v>
      </c>
      <c r="I14" s="89">
        <v>53</v>
      </c>
      <c r="J14" s="89">
        <v>742</v>
      </c>
      <c r="K14" s="89">
        <v>31</v>
      </c>
      <c r="L14" s="89">
        <v>11430</v>
      </c>
      <c r="M14" s="89">
        <v>70827</v>
      </c>
    </row>
    <row r="15" spans="1:13" ht="6" customHeight="1">
      <c r="A15" s="244"/>
      <c r="B15" s="103"/>
      <c r="C15" s="104"/>
      <c r="D15" s="87"/>
      <c r="E15" s="87"/>
      <c r="F15" s="87"/>
      <c r="G15" s="87"/>
      <c r="H15" s="87"/>
      <c r="I15" s="87"/>
      <c r="J15" s="87"/>
      <c r="K15" s="87"/>
      <c r="L15" s="87"/>
      <c r="M15" s="87"/>
    </row>
    <row r="16" spans="1:13" ht="11.25" customHeight="1">
      <c r="A16" s="244" t="s">
        <v>1099</v>
      </c>
      <c r="B16" s="103">
        <v>28</v>
      </c>
      <c r="C16" s="104">
        <v>3259</v>
      </c>
      <c r="D16" s="87">
        <v>781</v>
      </c>
      <c r="E16" s="87">
        <v>0</v>
      </c>
      <c r="F16" s="87">
        <v>56</v>
      </c>
      <c r="G16" s="87">
        <v>0</v>
      </c>
      <c r="H16" s="87">
        <v>60</v>
      </c>
      <c r="I16" s="87">
        <v>0</v>
      </c>
      <c r="J16" s="87">
        <v>96</v>
      </c>
      <c r="K16" s="87">
        <v>0</v>
      </c>
      <c r="L16" s="87">
        <v>1547</v>
      </c>
      <c r="M16" s="87">
        <v>719</v>
      </c>
    </row>
    <row r="17" spans="1:13" ht="11.25" customHeight="1">
      <c r="A17" s="244" t="s">
        <v>1100</v>
      </c>
      <c r="B17" s="103">
        <v>29</v>
      </c>
      <c r="C17" s="104">
        <v>5498</v>
      </c>
      <c r="D17" s="87">
        <v>506</v>
      </c>
      <c r="E17" s="87">
        <v>0</v>
      </c>
      <c r="F17" s="87">
        <v>97</v>
      </c>
      <c r="G17" s="87">
        <v>0</v>
      </c>
      <c r="H17" s="87">
        <v>47</v>
      </c>
      <c r="I17" s="87">
        <v>1</v>
      </c>
      <c r="J17" s="87">
        <v>88</v>
      </c>
      <c r="K17" s="87">
        <v>0</v>
      </c>
      <c r="L17" s="87">
        <v>3260</v>
      </c>
      <c r="M17" s="87">
        <v>1499</v>
      </c>
    </row>
    <row r="18" spans="1:13" ht="11.25" customHeight="1">
      <c r="A18" s="244" t="s">
        <v>1101</v>
      </c>
      <c r="B18" s="103">
        <v>28</v>
      </c>
      <c r="C18" s="104">
        <v>4532</v>
      </c>
      <c r="D18" s="87">
        <v>1000</v>
      </c>
      <c r="E18" s="87">
        <v>81</v>
      </c>
      <c r="F18" s="87">
        <v>94</v>
      </c>
      <c r="G18" s="87">
        <v>0</v>
      </c>
      <c r="H18" s="87">
        <v>94</v>
      </c>
      <c r="I18" s="87">
        <v>52</v>
      </c>
      <c r="J18" s="87">
        <v>151</v>
      </c>
      <c r="K18" s="87">
        <v>31</v>
      </c>
      <c r="L18" s="87">
        <v>1501</v>
      </c>
      <c r="M18" s="87">
        <v>1528</v>
      </c>
    </row>
    <row r="19" spans="1:13" ht="11.25" customHeight="1">
      <c r="A19" s="244" t="s">
        <v>1102</v>
      </c>
      <c r="B19" s="103">
        <v>29</v>
      </c>
      <c r="C19" s="104">
        <v>3498</v>
      </c>
      <c r="D19" s="87">
        <v>846</v>
      </c>
      <c r="E19" s="87">
        <v>0</v>
      </c>
      <c r="F19" s="87">
        <v>86</v>
      </c>
      <c r="G19" s="87">
        <v>16</v>
      </c>
      <c r="H19" s="87">
        <v>58</v>
      </c>
      <c r="I19" s="87">
        <v>0</v>
      </c>
      <c r="J19" s="87">
        <v>94</v>
      </c>
      <c r="K19" s="87">
        <v>0</v>
      </c>
      <c r="L19" s="87">
        <v>1772</v>
      </c>
      <c r="M19" s="87">
        <v>626</v>
      </c>
    </row>
    <row r="20" spans="1:13" ht="11.25" customHeight="1">
      <c r="A20" s="244" t="s">
        <v>1103</v>
      </c>
      <c r="B20" s="103">
        <v>31</v>
      </c>
      <c r="C20" s="104">
        <v>6367</v>
      </c>
      <c r="D20" s="87">
        <v>1544</v>
      </c>
      <c r="E20" s="87">
        <v>14</v>
      </c>
      <c r="F20" s="87">
        <v>161</v>
      </c>
      <c r="G20" s="87">
        <v>0</v>
      </c>
      <c r="H20" s="87">
        <v>119</v>
      </c>
      <c r="I20" s="87">
        <v>0</v>
      </c>
      <c r="J20" s="87">
        <v>119</v>
      </c>
      <c r="K20" s="87">
        <v>0</v>
      </c>
      <c r="L20" s="87">
        <v>3273</v>
      </c>
      <c r="M20" s="87">
        <v>1137</v>
      </c>
    </row>
    <row r="21" spans="1:13" ht="11.25" customHeight="1">
      <c r="A21" s="244" t="s">
        <v>1104</v>
      </c>
      <c r="B21" s="103">
        <v>28</v>
      </c>
      <c r="C21" s="104">
        <v>2462</v>
      </c>
      <c r="D21" s="87">
        <v>1361</v>
      </c>
      <c r="E21" s="87">
        <v>8</v>
      </c>
      <c r="F21" s="87">
        <v>175</v>
      </c>
      <c r="G21" s="87">
        <v>15</v>
      </c>
      <c r="H21" s="87">
        <v>74</v>
      </c>
      <c r="I21" s="87">
        <v>0</v>
      </c>
      <c r="J21" s="87">
        <v>143</v>
      </c>
      <c r="K21" s="87">
        <v>0</v>
      </c>
      <c r="L21" s="87">
        <v>77</v>
      </c>
      <c r="M21" s="87">
        <v>609</v>
      </c>
    </row>
    <row r="22" spans="1:13" ht="11.25" customHeight="1">
      <c r="A22" s="244" t="s">
        <v>1105</v>
      </c>
      <c r="B22" s="103">
        <v>29</v>
      </c>
      <c r="C22" s="104">
        <v>4318</v>
      </c>
      <c r="D22" s="87">
        <v>499</v>
      </c>
      <c r="E22" s="87">
        <v>0</v>
      </c>
      <c r="F22" s="87">
        <v>11</v>
      </c>
      <c r="G22" s="87">
        <v>0</v>
      </c>
      <c r="H22" s="87">
        <v>54</v>
      </c>
      <c r="I22" s="87">
        <v>0</v>
      </c>
      <c r="J22" s="87">
        <v>51</v>
      </c>
      <c r="K22" s="87">
        <v>0</v>
      </c>
      <c r="L22" s="87">
        <v>0</v>
      </c>
      <c r="M22" s="87">
        <v>3703</v>
      </c>
    </row>
    <row r="23" spans="1:13" ht="11.25" customHeight="1">
      <c r="A23" s="244" t="s">
        <v>1106</v>
      </c>
      <c r="B23" s="103">
        <v>28</v>
      </c>
      <c r="C23" s="104">
        <v>5241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5241</v>
      </c>
    </row>
    <row r="24" spans="1:13" ht="11.25" customHeight="1">
      <c r="A24" s="244" t="s">
        <v>1107</v>
      </c>
      <c r="B24" s="103">
        <v>26</v>
      </c>
      <c r="C24" s="104">
        <v>4480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4480</v>
      </c>
    </row>
    <row r="25" spans="1:13" ht="11.25" customHeight="1">
      <c r="A25" s="244" t="s">
        <v>1108</v>
      </c>
      <c r="B25" s="103">
        <v>29</v>
      </c>
      <c r="C25" s="104">
        <v>12015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12015</v>
      </c>
    </row>
    <row r="26" spans="1:13" ht="11.25" customHeight="1">
      <c r="A26" s="244" t="s">
        <v>1109</v>
      </c>
      <c r="B26" s="103">
        <v>27</v>
      </c>
      <c r="C26" s="104">
        <v>24470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24470</v>
      </c>
    </row>
    <row r="27" spans="1:13" ht="11.25" customHeight="1">
      <c r="A27" s="244" t="s">
        <v>1110</v>
      </c>
      <c r="B27" s="103">
        <v>29</v>
      </c>
      <c r="C27" s="104">
        <v>14800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14800</v>
      </c>
    </row>
    <row r="28" spans="1:13" ht="5.25" customHeight="1" thickBot="1">
      <c r="A28" s="350"/>
      <c r="B28" s="105"/>
      <c r="C28" s="106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 ht="11.25" customHeight="1">
      <c r="A29" s="875" t="s">
        <v>11</v>
      </c>
      <c r="B29" s="875"/>
      <c r="C29" s="875"/>
      <c r="D29" s="368" t="s">
        <v>775</v>
      </c>
      <c r="E29" s="369" t="s">
        <v>703</v>
      </c>
      <c r="F29" s="370"/>
      <c r="G29" s="370"/>
      <c r="H29" s="371"/>
      <c r="I29" s="372"/>
      <c r="J29" s="372"/>
      <c r="K29" s="372"/>
      <c r="L29" s="372"/>
      <c r="M29" s="372"/>
    </row>
    <row r="30" spans="1:13"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</row>
    <row r="31" spans="1:13">
      <c r="C31" s="349"/>
    </row>
    <row r="32" spans="1:13">
      <c r="C32" s="349"/>
    </row>
    <row r="33" spans="3:3">
      <c r="C33" s="349"/>
    </row>
    <row r="34" spans="3:3">
      <c r="C34" s="349"/>
    </row>
    <row r="35" spans="3:3">
      <c r="C35" s="349"/>
    </row>
    <row r="36" spans="3:3">
      <c r="C36" s="349"/>
    </row>
    <row r="37" spans="3:3">
      <c r="C37" s="349"/>
    </row>
    <row r="38" spans="3:3">
      <c r="C38" s="349"/>
    </row>
    <row r="39" spans="3:3">
      <c r="C39" s="349"/>
    </row>
    <row r="40" spans="3:3">
      <c r="C40" s="349"/>
    </row>
    <row r="41" spans="3:3">
      <c r="C41" s="349"/>
    </row>
    <row r="42" spans="3:3">
      <c r="C42" s="349"/>
    </row>
    <row r="43" spans="3:3">
      <c r="C43" s="349"/>
    </row>
    <row r="44" spans="3:3">
      <c r="C44" s="349"/>
    </row>
    <row r="45" spans="3:3">
      <c r="C45" s="349"/>
    </row>
    <row r="46" spans="3:3">
      <c r="C46" s="349"/>
    </row>
    <row r="47" spans="3:3">
      <c r="C47" s="349"/>
    </row>
    <row r="48" spans="3:3">
      <c r="C48" s="349"/>
    </row>
    <row r="49" spans="3:3">
      <c r="C49" s="349"/>
    </row>
    <row r="50" spans="3:3">
      <c r="C50" s="349"/>
    </row>
    <row r="51" spans="3:3">
      <c r="C51" s="349"/>
    </row>
    <row r="52" spans="3:3">
      <c r="C52" s="349"/>
    </row>
    <row r="53" spans="3:3">
      <c r="C53" s="349"/>
    </row>
    <row r="54" spans="3:3">
      <c r="C54" s="349"/>
    </row>
    <row r="55" spans="3:3">
      <c r="C55" s="349"/>
    </row>
    <row r="56" spans="3:3">
      <c r="C56" s="349"/>
    </row>
    <row r="57" spans="3:3">
      <c r="C57" s="349"/>
    </row>
    <row r="58" spans="3:3">
      <c r="C58" s="349"/>
    </row>
  </sheetData>
  <mergeCells count="13">
    <mergeCell ref="H7:I7"/>
    <mergeCell ref="J7:K7"/>
    <mergeCell ref="A29:C29"/>
    <mergeCell ref="A1:M1"/>
    <mergeCell ref="A4:M4"/>
    <mergeCell ref="A6:A8"/>
    <mergeCell ref="B6:B8"/>
    <mergeCell ref="C6:C8"/>
    <mergeCell ref="D6:K6"/>
    <mergeCell ref="L6:L8"/>
    <mergeCell ref="M6:M8"/>
    <mergeCell ref="D7:E7"/>
    <mergeCell ref="F7:G7"/>
  </mergeCells>
  <phoneticPr fontId="4"/>
  <pageMargins left="0.35433070866141736" right="0.35433070866141736" top="0.78740157480314965" bottom="0.78740157480314965" header="0.51181102362204722" footer="0.51181102362204722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workbookViewId="0">
      <selection sqref="A1:H1"/>
    </sheetView>
  </sheetViews>
  <sheetFormatPr defaultColWidth="1.375" defaultRowHeight="10.5"/>
  <cols>
    <col min="1" max="1" width="0.875" style="564" customWidth="1"/>
    <col min="2" max="2" width="26.25" style="564" customWidth="1"/>
    <col min="3" max="3" width="1.875" style="564" customWidth="1"/>
    <col min="4" max="8" width="13.5" style="564" customWidth="1"/>
    <col min="9" max="16384" width="1.375" style="564"/>
  </cols>
  <sheetData>
    <row r="1" spans="1:8" s="565" customFormat="1" ht="13.5">
      <c r="A1" s="790" t="s">
        <v>12</v>
      </c>
      <c r="B1" s="836"/>
      <c r="C1" s="836"/>
      <c r="D1" s="836"/>
      <c r="E1" s="836"/>
      <c r="F1" s="836"/>
      <c r="G1" s="836"/>
      <c r="H1" s="836"/>
    </row>
    <row r="2" spans="1:8" ht="11.25" customHeight="1" thickBot="1">
      <c r="H2" s="566" t="s">
        <v>3</v>
      </c>
    </row>
    <row r="3" spans="1:8" ht="17.25" customHeight="1">
      <c r="A3" s="864" t="s">
        <v>13</v>
      </c>
      <c r="B3" s="881"/>
      <c r="C3" s="882"/>
      <c r="D3" s="885" t="s">
        <v>658</v>
      </c>
      <c r="E3" s="871" t="s">
        <v>4</v>
      </c>
      <c r="F3" s="868" t="s">
        <v>5</v>
      </c>
      <c r="G3" s="888"/>
      <c r="H3" s="851" t="s">
        <v>6</v>
      </c>
    </row>
    <row r="4" spans="1:8" ht="16.5" customHeight="1">
      <c r="A4" s="883"/>
      <c r="B4" s="883"/>
      <c r="C4" s="884"/>
      <c r="D4" s="886"/>
      <c r="E4" s="887"/>
      <c r="F4" s="569" t="s">
        <v>9</v>
      </c>
      <c r="G4" s="569" t="s">
        <v>10</v>
      </c>
      <c r="H4" s="853"/>
    </row>
    <row r="5" spans="1:8" ht="5.25" customHeight="1">
      <c r="A5" s="374"/>
      <c r="B5" s="374"/>
      <c r="C5" s="367"/>
      <c r="D5" s="107"/>
      <c r="E5" s="108"/>
      <c r="F5" s="109"/>
      <c r="G5" s="109"/>
      <c r="H5" s="109"/>
    </row>
    <row r="6" spans="1:8" ht="11.25" customHeight="1">
      <c r="A6" s="571"/>
      <c r="B6" s="571" t="s">
        <v>1111</v>
      </c>
      <c r="C6" s="572"/>
      <c r="D6" s="102">
        <v>276</v>
      </c>
      <c r="E6" s="89">
        <v>101473</v>
      </c>
      <c r="F6" s="246">
        <v>75532</v>
      </c>
      <c r="G6" s="246">
        <v>720</v>
      </c>
      <c r="H6" s="89">
        <v>25221</v>
      </c>
    </row>
    <row r="7" spans="1:8" ht="11.25" customHeight="1">
      <c r="A7" s="247"/>
      <c r="B7" s="571" t="s">
        <v>668</v>
      </c>
      <c r="C7" s="375"/>
      <c r="D7" s="102">
        <v>271</v>
      </c>
      <c r="E7" s="89">
        <v>127889</v>
      </c>
      <c r="F7" s="246">
        <v>100624</v>
      </c>
      <c r="G7" s="246">
        <v>980</v>
      </c>
      <c r="H7" s="89">
        <v>26285</v>
      </c>
    </row>
    <row r="8" spans="1:8" ht="11.25" customHeight="1">
      <c r="A8" s="247"/>
      <c r="B8" s="571" t="s">
        <v>1112</v>
      </c>
      <c r="C8" s="375"/>
      <c r="D8" s="102">
        <v>296</v>
      </c>
      <c r="E8" s="89">
        <v>117731</v>
      </c>
      <c r="F8" s="246">
        <v>76992</v>
      </c>
      <c r="G8" s="246">
        <v>6400</v>
      </c>
      <c r="H8" s="89">
        <v>34339</v>
      </c>
    </row>
    <row r="9" spans="1:8" ht="11.25" customHeight="1">
      <c r="A9" s="247"/>
      <c r="B9" s="571" t="s">
        <v>776</v>
      </c>
      <c r="C9" s="375"/>
      <c r="D9" s="102">
        <v>297</v>
      </c>
      <c r="E9" s="89">
        <v>171751</v>
      </c>
      <c r="F9" s="246">
        <v>128412</v>
      </c>
      <c r="G9" s="246">
        <v>3829</v>
      </c>
      <c r="H9" s="89">
        <v>39510</v>
      </c>
    </row>
    <row r="10" spans="1:8" ht="11.25" customHeight="1">
      <c r="A10" s="247"/>
      <c r="B10" s="571" t="s">
        <v>1113</v>
      </c>
      <c r="C10" s="375"/>
      <c r="D10" s="102">
        <v>299</v>
      </c>
      <c r="E10" s="89">
        <v>137860</v>
      </c>
      <c r="F10" s="89">
        <v>108598</v>
      </c>
      <c r="G10" s="89">
        <v>646</v>
      </c>
      <c r="H10" s="89">
        <v>28616</v>
      </c>
    </row>
    <row r="11" spans="1:8" ht="5.25" customHeight="1">
      <c r="A11" s="571"/>
      <c r="B11" s="571"/>
      <c r="C11" s="572"/>
      <c r="D11" s="103"/>
      <c r="E11" s="104"/>
      <c r="F11" s="87"/>
      <c r="G11" s="87"/>
      <c r="H11" s="87"/>
    </row>
    <row r="12" spans="1:8" ht="35.25" customHeight="1">
      <c r="A12" s="570"/>
      <c r="B12" s="574" t="s">
        <v>1114</v>
      </c>
      <c r="C12" s="110"/>
      <c r="D12" s="103">
        <v>58</v>
      </c>
      <c r="E12" s="104">
        <v>17850</v>
      </c>
      <c r="F12" s="87">
        <v>12484</v>
      </c>
      <c r="G12" s="87">
        <v>316</v>
      </c>
      <c r="H12" s="87">
        <v>5050</v>
      </c>
    </row>
    <row r="13" spans="1:8" ht="24.75" customHeight="1">
      <c r="A13" s="570"/>
      <c r="B13" s="574" t="s">
        <v>1115</v>
      </c>
      <c r="C13" s="110"/>
      <c r="D13" s="103">
        <v>63</v>
      </c>
      <c r="E13" s="104">
        <v>39720</v>
      </c>
      <c r="F13" s="87">
        <v>31364</v>
      </c>
      <c r="G13" s="87">
        <v>18</v>
      </c>
      <c r="H13" s="87">
        <v>8338</v>
      </c>
    </row>
    <row r="14" spans="1:8" ht="19.350000000000001" customHeight="1">
      <c r="A14" s="570"/>
      <c r="B14" s="574" t="s">
        <v>1116</v>
      </c>
      <c r="C14" s="110"/>
      <c r="D14" s="103">
        <v>71</v>
      </c>
      <c r="E14" s="104">
        <v>11989</v>
      </c>
      <c r="F14" s="87">
        <v>6567</v>
      </c>
      <c r="G14" s="87">
        <v>105</v>
      </c>
      <c r="H14" s="87">
        <v>5317</v>
      </c>
    </row>
    <row r="15" spans="1:8" ht="19.350000000000001" customHeight="1">
      <c r="A15" s="570"/>
      <c r="B15" s="574" t="s">
        <v>1117</v>
      </c>
      <c r="C15" s="110"/>
      <c r="D15" s="103">
        <v>61</v>
      </c>
      <c r="E15" s="104">
        <v>45175</v>
      </c>
      <c r="F15" s="87">
        <v>39550</v>
      </c>
      <c r="G15" s="87">
        <v>0</v>
      </c>
      <c r="H15" s="87">
        <v>5625</v>
      </c>
    </row>
    <row r="16" spans="1:8" ht="19.350000000000001" customHeight="1">
      <c r="A16" s="570"/>
      <c r="B16" s="574" t="s">
        <v>1118</v>
      </c>
      <c r="C16" s="110"/>
      <c r="D16" s="103">
        <v>23</v>
      </c>
      <c r="E16" s="104">
        <v>17369</v>
      </c>
      <c r="F16" s="87">
        <v>13888</v>
      </c>
      <c r="G16" s="87">
        <v>0</v>
      </c>
      <c r="H16" s="87">
        <v>3481</v>
      </c>
    </row>
    <row r="17" spans="1:13" ht="19.350000000000001" customHeight="1" thickBot="1">
      <c r="A17" s="570"/>
      <c r="B17" s="574" t="s">
        <v>1119</v>
      </c>
      <c r="C17" s="573"/>
      <c r="D17" s="105">
        <v>23</v>
      </c>
      <c r="E17" s="106">
        <v>5757</v>
      </c>
      <c r="F17" s="92">
        <v>4745</v>
      </c>
      <c r="G17" s="92">
        <v>207</v>
      </c>
      <c r="H17" s="92">
        <v>805</v>
      </c>
    </row>
    <row r="18" spans="1:13" ht="9.75" customHeight="1">
      <c r="A18" s="370" t="s">
        <v>657</v>
      </c>
      <c r="B18" s="370"/>
      <c r="C18" s="377"/>
      <c r="D18" s="378"/>
      <c r="E18" s="379"/>
      <c r="F18" s="369"/>
      <c r="G18" s="377"/>
      <c r="H18" s="377"/>
    </row>
    <row r="19" spans="1:13" ht="9.75" customHeight="1">
      <c r="E19" s="380"/>
    </row>
    <row r="20" spans="1:13" s="565" customFormat="1" ht="13.5" customHeight="1">
      <c r="B20" s="567"/>
      <c r="C20" s="568"/>
      <c r="D20" s="381"/>
      <c r="E20" s="568"/>
      <c r="F20" s="568"/>
      <c r="G20" s="568"/>
      <c r="H20" s="568"/>
      <c r="I20" s="568"/>
      <c r="J20" s="568"/>
      <c r="K20" s="568"/>
      <c r="L20" s="568"/>
      <c r="M20" s="568"/>
    </row>
    <row r="21" spans="1:13" ht="9.75" customHeight="1">
      <c r="A21" s="382"/>
      <c r="B21" s="382"/>
      <c r="C21" s="382"/>
      <c r="D21" s="383"/>
      <c r="E21" s="380"/>
    </row>
    <row r="22" spans="1:13" ht="19.5" customHeight="1">
      <c r="A22" s="382"/>
      <c r="B22" s="382"/>
      <c r="C22" s="382"/>
      <c r="D22" s="384"/>
      <c r="E22" s="380"/>
    </row>
    <row r="23" spans="1:13" ht="11.25" customHeight="1">
      <c r="A23" s="382"/>
      <c r="B23" s="382"/>
      <c r="C23" s="382"/>
      <c r="D23" s="383"/>
      <c r="E23" s="380"/>
    </row>
    <row r="24" spans="1:13" ht="11.25" customHeight="1">
      <c r="A24" s="382"/>
      <c r="B24" s="382"/>
      <c r="C24" s="382"/>
      <c r="D24" s="383"/>
      <c r="E24" s="380"/>
    </row>
    <row r="25" spans="1:13">
      <c r="A25" s="382"/>
      <c r="B25" s="382"/>
      <c r="C25" s="382"/>
      <c r="D25" s="383"/>
      <c r="E25" s="380"/>
    </row>
    <row r="26" spans="1:13">
      <c r="A26" s="382"/>
      <c r="B26" s="382"/>
      <c r="C26" s="382"/>
      <c r="D26" s="383"/>
      <c r="E26" s="380"/>
    </row>
    <row r="27" spans="1:13">
      <c r="A27" s="382"/>
      <c r="B27" s="382"/>
      <c r="C27" s="382"/>
      <c r="D27" s="383"/>
      <c r="E27" s="380"/>
    </row>
    <row r="28" spans="1:13">
      <c r="A28" s="382"/>
      <c r="B28" s="382"/>
      <c r="C28" s="382"/>
      <c r="D28" s="383"/>
      <c r="E28" s="380"/>
    </row>
    <row r="29" spans="1:13">
      <c r="A29" s="382"/>
      <c r="B29" s="382"/>
      <c r="C29" s="382"/>
      <c r="D29" s="383"/>
      <c r="E29" s="380"/>
    </row>
    <row r="30" spans="1:13">
      <c r="A30" s="382"/>
      <c r="B30" s="382"/>
      <c r="C30" s="382"/>
      <c r="D30" s="383"/>
      <c r="E30" s="383"/>
    </row>
    <row r="31" spans="1:13">
      <c r="A31" s="382"/>
      <c r="B31" s="382"/>
      <c r="C31" s="382"/>
      <c r="D31" s="383"/>
      <c r="E31" s="383"/>
    </row>
    <row r="32" spans="1:13">
      <c r="A32" s="571"/>
      <c r="B32" s="571"/>
      <c r="C32" s="571"/>
      <c r="D32" s="383"/>
      <c r="E32" s="383"/>
    </row>
  </sheetData>
  <mergeCells count="6">
    <mergeCell ref="A1:H1"/>
    <mergeCell ref="A3:C4"/>
    <mergeCell ref="D3:D4"/>
    <mergeCell ref="E3:E4"/>
    <mergeCell ref="F3:G3"/>
    <mergeCell ref="H3:H4"/>
  </mergeCells>
  <phoneticPr fontId="4"/>
  <pageMargins left="0.25" right="0.37" top="0.78740157480314965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Normal="100" workbookViewId="0">
      <selection sqref="A1:C1"/>
    </sheetView>
  </sheetViews>
  <sheetFormatPr defaultColWidth="1.375" defaultRowHeight="10.5"/>
  <cols>
    <col min="1" max="3" width="9.125" style="245" customWidth="1"/>
    <col min="4" max="4" width="5" style="245" customWidth="1"/>
    <col min="5" max="11" width="9.125" style="245" customWidth="1"/>
    <col min="12" max="16384" width="1.375" style="245"/>
  </cols>
  <sheetData>
    <row r="1" spans="1:11" s="53" customFormat="1" ht="13.5">
      <c r="A1" s="790" t="s">
        <v>241</v>
      </c>
      <c r="B1" s="790"/>
      <c r="C1" s="790"/>
      <c r="D1" s="385"/>
      <c r="E1" s="790" t="s">
        <v>250</v>
      </c>
      <c r="F1" s="790"/>
      <c r="G1" s="790"/>
      <c r="H1" s="790"/>
      <c r="I1" s="790"/>
      <c r="J1" s="790"/>
      <c r="K1" s="790"/>
    </row>
    <row r="2" spans="1:11" ht="11.25" customHeight="1" thickBot="1">
      <c r="C2" s="382" t="s">
        <v>242</v>
      </c>
      <c r="K2" s="243" t="s">
        <v>3</v>
      </c>
    </row>
    <row r="3" spans="1:11" ht="13.5" customHeight="1">
      <c r="A3" s="871" t="s">
        <v>243</v>
      </c>
      <c r="B3" s="868" t="s">
        <v>525</v>
      </c>
      <c r="C3" s="891"/>
      <c r="D3" s="247"/>
      <c r="E3" s="871" t="s">
        <v>243</v>
      </c>
      <c r="F3" s="868" t="s">
        <v>249</v>
      </c>
      <c r="G3" s="892"/>
      <c r="H3" s="868" t="s">
        <v>99</v>
      </c>
      <c r="I3" s="892"/>
      <c r="J3" s="868" t="s">
        <v>246</v>
      </c>
      <c r="K3" s="891"/>
    </row>
    <row r="4" spans="1:11" ht="13.5" customHeight="1">
      <c r="A4" s="887"/>
      <c r="B4" s="386" t="s">
        <v>244</v>
      </c>
      <c r="C4" s="387" t="s">
        <v>245</v>
      </c>
      <c r="D4" s="247"/>
      <c r="E4" s="887"/>
      <c r="F4" s="365" t="s">
        <v>247</v>
      </c>
      <c r="G4" s="365" t="s">
        <v>248</v>
      </c>
      <c r="H4" s="366" t="s">
        <v>247</v>
      </c>
      <c r="I4" s="365" t="s">
        <v>248</v>
      </c>
      <c r="J4" s="365" t="s">
        <v>247</v>
      </c>
      <c r="K4" s="373" t="s">
        <v>248</v>
      </c>
    </row>
    <row r="5" spans="1:11" ht="5.25" customHeight="1">
      <c r="A5" s="367"/>
      <c r="B5" s="388"/>
      <c r="C5" s="388"/>
      <c r="D5" s="247"/>
      <c r="E5" s="389"/>
      <c r="F5" s="390"/>
      <c r="G5" s="390"/>
      <c r="H5" s="390"/>
      <c r="I5" s="390"/>
      <c r="J5" s="390"/>
      <c r="K5" s="390"/>
    </row>
    <row r="6" spans="1:11" ht="15" customHeight="1">
      <c r="A6" s="244" t="s">
        <v>858</v>
      </c>
      <c r="B6" s="89">
        <v>57</v>
      </c>
      <c r="C6" s="89">
        <v>147000</v>
      </c>
      <c r="D6" s="247"/>
      <c r="E6" s="244" t="s">
        <v>858</v>
      </c>
      <c r="F6" s="89">
        <v>14</v>
      </c>
      <c r="G6" s="89">
        <v>972</v>
      </c>
      <c r="H6" s="89">
        <v>71</v>
      </c>
      <c r="I6" s="89">
        <v>13987</v>
      </c>
      <c r="J6" s="89">
        <v>429</v>
      </c>
      <c r="K6" s="89">
        <v>22186</v>
      </c>
    </row>
    <row r="7" spans="1:11" ht="15" customHeight="1">
      <c r="A7" s="244" t="s">
        <v>781</v>
      </c>
      <c r="B7" s="89">
        <v>55</v>
      </c>
      <c r="C7" s="89">
        <v>150831</v>
      </c>
      <c r="D7" s="89"/>
      <c r="E7" s="244" t="s">
        <v>781</v>
      </c>
      <c r="F7" s="89">
        <v>10</v>
      </c>
      <c r="G7" s="89">
        <v>598</v>
      </c>
      <c r="H7" s="89">
        <v>123</v>
      </c>
      <c r="I7" s="89">
        <v>18017</v>
      </c>
      <c r="J7" s="89">
        <v>359</v>
      </c>
      <c r="K7" s="89">
        <v>16537</v>
      </c>
    </row>
    <row r="8" spans="1:11" ht="15" customHeight="1">
      <c r="A8" s="244" t="s">
        <v>782</v>
      </c>
      <c r="B8" s="89">
        <v>49</v>
      </c>
      <c r="C8" s="89">
        <v>130394</v>
      </c>
      <c r="D8" s="89"/>
      <c r="E8" s="244" t="s">
        <v>782</v>
      </c>
      <c r="F8" s="89">
        <v>16</v>
      </c>
      <c r="G8" s="89">
        <v>497</v>
      </c>
      <c r="H8" s="89">
        <v>102</v>
      </c>
      <c r="I8" s="89">
        <v>27099</v>
      </c>
      <c r="J8" s="89">
        <v>442</v>
      </c>
      <c r="K8" s="89">
        <v>20192</v>
      </c>
    </row>
    <row r="9" spans="1:11" ht="15" customHeight="1">
      <c r="A9" s="244" t="s">
        <v>774</v>
      </c>
      <c r="B9" s="89">
        <v>56</v>
      </c>
      <c r="C9" s="89">
        <v>165233</v>
      </c>
      <c r="D9" s="89"/>
      <c r="E9" s="244" t="s">
        <v>774</v>
      </c>
      <c r="F9" s="89">
        <v>12</v>
      </c>
      <c r="G9" s="89">
        <v>389</v>
      </c>
      <c r="H9" s="89">
        <v>48</v>
      </c>
      <c r="I9" s="89">
        <v>18790</v>
      </c>
      <c r="J9" s="89">
        <v>388</v>
      </c>
      <c r="K9" s="89">
        <v>30895</v>
      </c>
    </row>
    <row r="10" spans="1:11" ht="15" customHeight="1">
      <c r="A10" s="244" t="s">
        <v>1098</v>
      </c>
      <c r="B10" s="89">
        <v>56</v>
      </c>
      <c r="C10" s="89">
        <v>151185</v>
      </c>
      <c r="D10" s="89"/>
      <c r="E10" s="244" t="s">
        <v>1098</v>
      </c>
      <c r="F10" s="349">
        <v>20</v>
      </c>
      <c r="G10" s="349">
        <v>1032</v>
      </c>
      <c r="H10" s="349">
        <v>55</v>
      </c>
      <c r="I10" s="395">
        <v>32469</v>
      </c>
      <c r="J10" s="349">
        <v>489</v>
      </c>
      <c r="K10" s="396">
        <v>20101</v>
      </c>
    </row>
    <row r="11" spans="1:11" ht="6" customHeight="1" thickBot="1">
      <c r="A11" s="391"/>
      <c r="B11" s="392"/>
      <c r="C11" s="376"/>
      <c r="D11" s="89"/>
      <c r="E11" s="350"/>
      <c r="F11" s="90"/>
      <c r="G11" s="90"/>
      <c r="H11" s="90"/>
      <c r="I11" s="90"/>
      <c r="J11" s="90"/>
      <c r="K11" s="90"/>
    </row>
    <row r="12" spans="1:11" ht="11.25" customHeight="1">
      <c r="A12" s="370" t="s">
        <v>11</v>
      </c>
      <c r="B12" s="368"/>
      <c r="C12" s="370"/>
      <c r="D12" s="378"/>
      <c r="E12" s="377" t="s">
        <v>11</v>
      </c>
      <c r="G12" s="889" t="s">
        <v>524</v>
      </c>
      <c r="H12" s="889"/>
      <c r="I12" s="889"/>
      <c r="J12" s="889"/>
      <c r="K12" s="889"/>
    </row>
    <row r="13" spans="1:11" ht="11.25" customHeight="1">
      <c r="A13" s="890"/>
      <c r="B13" s="890"/>
      <c r="C13" s="890"/>
      <c r="D13" s="393"/>
      <c r="E13" s="385"/>
      <c r="F13" s="385"/>
    </row>
    <row r="14" spans="1:11" ht="21.75" customHeight="1">
      <c r="A14" s="342"/>
      <c r="B14" s="381"/>
    </row>
    <row r="15" spans="1:11" ht="10.5" customHeight="1"/>
    <row r="16" spans="1:11" ht="10.5" customHeight="1"/>
    <row r="17" spans="1:3" ht="10.5" customHeight="1"/>
    <row r="18" spans="1:3" ht="10.5" customHeight="1">
      <c r="B18" s="349"/>
      <c r="C18" s="349"/>
    </row>
    <row r="19" spans="1:3" ht="10.5" customHeight="1">
      <c r="B19" s="349"/>
      <c r="C19" s="349"/>
    </row>
    <row r="20" spans="1:3" ht="10.5" customHeight="1">
      <c r="B20" s="349"/>
      <c r="C20" s="349"/>
    </row>
    <row r="21" spans="1:3" ht="10.5" customHeight="1">
      <c r="A21" s="382"/>
    </row>
    <row r="22" spans="1:3" ht="10.5" customHeight="1">
      <c r="A22" s="382"/>
      <c r="B22" s="394"/>
    </row>
    <row r="23" spans="1:3" ht="10.5" customHeight="1">
      <c r="A23" s="382"/>
      <c r="B23" s="394"/>
      <c r="C23" s="394"/>
    </row>
    <row r="24" spans="1:3" ht="10.5" customHeight="1">
      <c r="A24" s="243"/>
    </row>
    <row r="25" spans="1:3" ht="10.5" customHeight="1"/>
  </sheetData>
  <mergeCells count="10">
    <mergeCell ref="G12:K12"/>
    <mergeCell ref="A13:C13"/>
    <mergeCell ref="A1:C1"/>
    <mergeCell ref="E1:K1"/>
    <mergeCell ref="A3:A4"/>
    <mergeCell ref="B3:C3"/>
    <mergeCell ref="E3:E4"/>
    <mergeCell ref="F3:G3"/>
    <mergeCell ref="H3:I3"/>
    <mergeCell ref="J3:K3"/>
  </mergeCells>
  <phoneticPr fontId="4"/>
  <pageMargins left="0.23" right="0.3" top="0.78740157480314965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zoomScaleNormal="100" workbookViewId="0">
      <selection sqref="A1:K1"/>
    </sheetView>
  </sheetViews>
  <sheetFormatPr defaultRowHeight="13.5"/>
  <cols>
    <col min="1" max="1" width="10" style="245" customWidth="1"/>
    <col min="2" max="6" width="7.5" style="245" customWidth="1"/>
    <col min="7" max="7" width="4.625" style="245" customWidth="1"/>
    <col min="8" max="8" width="1.25" style="245" customWidth="1"/>
    <col min="9" max="9" width="21.875" style="245" customWidth="1"/>
    <col min="10" max="10" width="1.25" style="245" customWidth="1"/>
    <col min="11" max="11" width="13.75" style="245" customWidth="1"/>
    <col min="12" max="16384" width="9" style="53"/>
  </cols>
  <sheetData>
    <row r="1" spans="1:11" ht="17.25">
      <c r="A1" s="713" t="s">
        <v>820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</row>
    <row r="2" spans="1:11" ht="12" customHeight="1">
      <c r="A2" s="894"/>
      <c r="B2" s="895"/>
      <c r="C2" s="895"/>
      <c r="D2" s="895"/>
      <c r="E2" s="895"/>
      <c r="F2" s="452"/>
      <c r="G2" s="452"/>
      <c r="H2" s="452"/>
      <c r="I2" s="452"/>
      <c r="J2" s="452"/>
      <c r="K2" s="452"/>
    </row>
    <row r="3" spans="1:11" ht="12" customHeight="1">
      <c r="A3" s="493"/>
      <c r="B3" s="493"/>
      <c r="C3" s="493"/>
      <c r="D3" s="493"/>
      <c r="E3" s="493"/>
      <c r="F3" s="493"/>
      <c r="G3" s="493"/>
      <c r="H3" s="493"/>
      <c r="I3" s="493"/>
      <c r="J3" s="493"/>
      <c r="K3" s="493"/>
    </row>
    <row r="4" spans="1:11" ht="12" customHeight="1">
      <c r="A4" s="790" t="s">
        <v>379</v>
      </c>
      <c r="B4" s="790"/>
      <c r="C4" s="790"/>
      <c r="D4" s="790"/>
      <c r="E4" s="790"/>
      <c r="F4" s="790"/>
      <c r="G4" s="453"/>
      <c r="H4" s="453"/>
      <c r="I4" s="790" t="s">
        <v>653</v>
      </c>
      <c r="J4" s="790"/>
      <c r="K4" s="790"/>
    </row>
    <row r="5" spans="1:11" ht="12" customHeight="1"/>
    <row r="6" spans="1:11" ht="12" customHeight="1" thickBot="1">
      <c r="C6" s="404"/>
      <c r="D6" s="404"/>
      <c r="E6" s="598" t="s">
        <v>408</v>
      </c>
      <c r="F6" s="598"/>
      <c r="G6" s="444"/>
      <c r="H6" s="404"/>
      <c r="J6" s="404"/>
      <c r="K6" s="451" t="s">
        <v>408</v>
      </c>
    </row>
    <row r="7" spans="1:11" ht="15" customHeight="1">
      <c r="A7" s="612"/>
      <c r="B7" s="616" t="s">
        <v>655</v>
      </c>
      <c r="C7" s="494" t="s">
        <v>768</v>
      </c>
      <c r="D7" s="494" t="s">
        <v>769</v>
      </c>
      <c r="E7" s="453" t="s">
        <v>770</v>
      </c>
      <c r="F7" s="446" t="s">
        <v>771</v>
      </c>
      <c r="G7" s="447"/>
      <c r="H7" s="495"/>
      <c r="I7" s="593" t="s">
        <v>380</v>
      </c>
      <c r="J7" s="496"/>
      <c r="K7" s="592" t="s">
        <v>374</v>
      </c>
    </row>
    <row r="8" spans="1:11" ht="15" customHeight="1">
      <c r="A8" s="896"/>
      <c r="B8" s="897"/>
      <c r="C8" s="497" t="s">
        <v>896</v>
      </c>
      <c r="D8" s="497" t="s">
        <v>896</v>
      </c>
      <c r="E8" s="448" t="s">
        <v>897</v>
      </c>
      <c r="F8" s="450" t="s">
        <v>772</v>
      </c>
      <c r="G8" s="447"/>
      <c r="H8" s="448"/>
      <c r="I8" s="596"/>
      <c r="J8" s="346"/>
      <c r="K8" s="595"/>
    </row>
    <row r="9" spans="1:11" ht="16.5" customHeight="1">
      <c r="A9" s="345"/>
      <c r="B9" s="498"/>
      <c r="C9" s="498"/>
      <c r="D9" s="498"/>
      <c r="E9" s="498"/>
      <c r="F9" s="498"/>
      <c r="G9" s="499"/>
      <c r="H9" s="447"/>
      <c r="I9" s="500" t="s">
        <v>409</v>
      </c>
      <c r="J9" s="501"/>
      <c r="K9" s="109">
        <f>SUM(K11:K20)</f>
        <v>16625</v>
      </c>
    </row>
    <row r="10" spans="1:11" ht="16.5" customHeight="1">
      <c r="A10" s="346" t="s">
        <v>654</v>
      </c>
      <c r="B10" s="86">
        <f>C10+D10+E10+F10</f>
        <v>45</v>
      </c>
      <c r="C10" s="86">
        <f>SUM(C13:C19)</f>
        <v>23</v>
      </c>
      <c r="D10" s="86">
        <f>SUM(D13:D19)</f>
        <v>11</v>
      </c>
      <c r="E10" s="86">
        <f>SUM(E13:E19)</f>
        <v>9</v>
      </c>
      <c r="F10" s="86">
        <f>SUM(F13:F19)</f>
        <v>2</v>
      </c>
      <c r="G10" s="499"/>
      <c r="H10" s="499"/>
      <c r="I10" s="502"/>
      <c r="J10" s="346"/>
      <c r="K10" s="86"/>
    </row>
    <row r="11" spans="1:11" ht="16.5" customHeight="1">
      <c r="A11" s="346"/>
      <c r="B11" s="86"/>
      <c r="C11" s="86"/>
      <c r="D11" s="86"/>
      <c r="E11" s="86"/>
      <c r="F11" s="86"/>
      <c r="G11" s="499"/>
      <c r="H11" s="499"/>
      <c r="I11" s="502" t="s">
        <v>410</v>
      </c>
      <c r="J11" s="503"/>
      <c r="K11" s="86">
        <v>853</v>
      </c>
    </row>
    <row r="12" spans="1:11" ht="16.5" customHeight="1">
      <c r="A12" s="346"/>
      <c r="B12" s="86"/>
      <c r="C12" s="86"/>
      <c r="D12" s="86"/>
      <c r="E12" s="86"/>
      <c r="F12" s="86"/>
      <c r="G12" s="504"/>
      <c r="H12" s="499"/>
      <c r="I12" s="502" t="s">
        <v>411</v>
      </c>
      <c r="J12" s="503"/>
      <c r="K12" s="86">
        <v>2525</v>
      </c>
    </row>
    <row r="13" spans="1:11" ht="16.5" customHeight="1">
      <c r="A13" s="346" t="s">
        <v>378</v>
      </c>
      <c r="B13" s="86">
        <f>C13+D13+E13</f>
        <v>8</v>
      </c>
      <c r="C13" s="86">
        <v>8</v>
      </c>
      <c r="D13" s="86">
        <v>0</v>
      </c>
      <c r="E13" s="86">
        <v>0</v>
      </c>
      <c r="F13" s="86">
        <v>0</v>
      </c>
      <c r="G13" s="499"/>
      <c r="H13" s="504"/>
      <c r="I13" s="502" t="s">
        <v>412</v>
      </c>
      <c r="J13" s="503"/>
      <c r="K13" s="86">
        <v>1360</v>
      </c>
    </row>
    <row r="14" spans="1:11" ht="16.5" customHeight="1">
      <c r="A14" s="346"/>
      <c r="B14" s="86"/>
      <c r="C14" s="86"/>
      <c r="D14" s="86"/>
      <c r="E14" s="86"/>
      <c r="F14" s="86"/>
      <c r="G14" s="499"/>
      <c r="H14" s="499"/>
      <c r="I14" s="502" t="s">
        <v>413</v>
      </c>
      <c r="J14" s="503"/>
      <c r="K14" s="86">
        <v>5807</v>
      </c>
    </row>
    <row r="15" spans="1:11" ht="16.5" customHeight="1">
      <c r="A15" s="346" t="s">
        <v>377</v>
      </c>
      <c r="B15" s="86">
        <f t="shared" ref="B15:B17" si="0">C15+D15+E15</f>
        <v>15</v>
      </c>
      <c r="C15" s="86">
        <v>15</v>
      </c>
      <c r="D15" s="86">
        <v>0</v>
      </c>
      <c r="E15" s="86">
        <v>0</v>
      </c>
      <c r="F15" s="86">
        <v>0</v>
      </c>
      <c r="G15" s="499"/>
      <c r="H15" s="499"/>
      <c r="I15" s="502" t="s">
        <v>414</v>
      </c>
      <c r="J15" s="503"/>
      <c r="K15" s="86">
        <f>3653+1940</f>
        <v>5593</v>
      </c>
    </row>
    <row r="16" spans="1:11" ht="16.5" customHeight="1">
      <c r="A16" s="346"/>
      <c r="B16" s="86"/>
      <c r="C16" s="86"/>
      <c r="D16" s="86"/>
      <c r="E16" s="86"/>
      <c r="F16" s="86"/>
      <c r="G16" s="499"/>
      <c r="H16" s="499"/>
      <c r="I16" s="502" t="s">
        <v>415</v>
      </c>
      <c r="J16" s="503"/>
      <c r="K16" s="86">
        <v>330</v>
      </c>
    </row>
    <row r="17" spans="1:11" ht="16.5" customHeight="1">
      <c r="A17" s="346" t="s">
        <v>376</v>
      </c>
      <c r="B17" s="86">
        <f t="shared" si="0"/>
        <v>9</v>
      </c>
      <c r="C17" s="86">
        <v>0</v>
      </c>
      <c r="D17" s="86">
        <v>0</v>
      </c>
      <c r="E17" s="86">
        <v>9</v>
      </c>
      <c r="F17" s="86">
        <v>0</v>
      </c>
      <c r="G17" s="499"/>
      <c r="H17" s="499"/>
      <c r="I17" s="502" t="s">
        <v>416</v>
      </c>
      <c r="J17" s="503"/>
      <c r="K17" s="86">
        <v>14</v>
      </c>
    </row>
    <row r="18" spans="1:11" ht="16.5" customHeight="1">
      <c r="A18" s="346"/>
      <c r="B18" s="86"/>
      <c r="C18" s="86"/>
      <c r="D18" s="86"/>
      <c r="E18" s="86"/>
      <c r="F18" s="86"/>
      <c r="G18" s="504"/>
      <c r="H18" s="499"/>
      <c r="I18" s="502" t="s">
        <v>417</v>
      </c>
      <c r="J18" s="503"/>
      <c r="K18" s="86">
        <v>7</v>
      </c>
    </row>
    <row r="19" spans="1:11" ht="16.5" customHeight="1">
      <c r="A19" s="346" t="s">
        <v>375</v>
      </c>
      <c r="B19" s="86">
        <v>13</v>
      </c>
      <c r="C19" s="86">
        <v>0</v>
      </c>
      <c r="D19" s="86">
        <v>11</v>
      </c>
      <c r="E19" s="86">
        <v>0</v>
      </c>
      <c r="F19" s="86">
        <v>2</v>
      </c>
      <c r="G19" s="499"/>
      <c r="H19" s="504"/>
      <c r="I19" s="502" t="s">
        <v>418</v>
      </c>
      <c r="J19" s="503"/>
      <c r="K19" s="86">
        <v>60</v>
      </c>
    </row>
    <row r="20" spans="1:11" ht="16.5" customHeight="1" thickBot="1">
      <c r="A20" s="505"/>
      <c r="B20" s="47"/>
      <c r="C20" s="47"/>
      <c r="D20" s="47"/>
      <c r="E20" s="47"/>
      <c r="F20" s="47"/>
      <c r="G20" s="444"/>
      <c r="H20" s="506"/>
      <c r="I20" s="507" t="s">
        <v>419</v>
      </c>
      <c r="J20" s="508"/>
      <c r="K20" s="92">
        <v>76</v>
      </c>
    </row>
    <row r="21" spans="1:11">
      <c r="A21" s="612" t="s">
        <v>898</v>
      </c>
      <c r="B21" s="612"/>
      <c r="C21" s="612"/>
      <c r="D21" s="612"/>
      <c r="E21" s="612"/>
      <c r="F21" s="612"/>
      <c r="H21" s="893" t="s">
        <v>899</v>
      </c>
      <c r="I21" s="893"/>
      <c r="J21" s="893"/>
      <c r="K21" s="893"/>
    </row>
    <row r="22" spans="1:11">
      <c r="B22" s="407"/>
    </row>
  </sheetData>
  <mergeCells count="11">
    <mergeCell ref="A21:F21"/>
    <mergeCell ref="H21:K21"/>
    <mergeCell ref="A1:K1"/>
    <mergeCell ref="A2:E2"/>
    <mergeCell ref="A4:F4"/>
    <mergeCell ref="I4:K4"/>
    <mergeCell ref="E6:F6"/>
    <mergeCell ref="A7:A8"/>
    <mergeCell ref="B7:B8"/>
    <mergeCell ref="I7:I8"/>
    <mergeCell ref="K7:K8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0:B18 C10:C11 D10:F10 K9 K15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Normal="100" zoomScaleSheetLayoutView="110" workbookViewId="0">
      <selection sqref="A1:H1"/>
    </sheetView>
  </sheetViews>
  <sheetFormatPr defaultRowHeight="13.5"/>
  <cols>
    <col min="1" max="1" width="9.625" style="245" customWidth="1"/>
    <col min="2" max="2" width="13.75" style="245" customWidth="1"/>
    <col min="3" max="8" width="11.25" style="245" customWidth="1"/>
    <col min="9" max="16384" width="9" style="53"/>
  </cols>
  <sheetData>
    <row r="1" spans="1:9" s="351" customFormat="1" ht="13.5" customHeight="1">
      <c r="A1" s="898" t="s">
        <v>381</v>
      </c>
      <c r="B1" s="898"/>
      <c r="C1" s="898"/>
      <c r="D1" s="898"/>
      <c r="E1" s="898"/>
      <c r="F1" s="898"/>
      <c r="G1" s="898"/>
      <c r="H1" s="898"/>
    </row>
    <row r="2" spans="1:9" s="351" customFormat="1" ht="12" customHeight="1">
      <c r="A2" s="352"/>
      <c r="B2" s="352"/>
      <c r="C2" s="352"/>
      <c r="D2" s="352"/>
      <c r="E2" s="352"/>
      <c r="F2" s="352"/>
      <c r="G2" s="352"/>
      <c r="H2" s="352"/>
    </row>
    <row r="3" spans="1:9" s="351" customFormat="1" ht="13.5" customHeight="1" thickBot="1">
      <c r="A3" s="899" t="s">
        <v>405</v>
      </c>
      <c r="B3" s="899"/>
      <c r="C3" s="899"/>
      <c r="D3" s="899"/>
      <c r="E3" s="899"/>
      <c r="F3" s="899"/>
      <c r="G3" s="899"/>
      <c r="H3" s="899"/>
    </row>
    <row r="4" spans="1:9" s="351" customFormat="1" ht="15" customHeight="1">
      <c r="A4" s="900" t="s">
        <v>616</v>
      </c>
      <c r="B4" s="900" t="s">
        <v>374</v>
      </c>
      <c r="C4" s="902" t="s">
        <v>383</v>
      </c>
      <c r="D4" s="901"/>
      <c r="E4" s="902" t="s">
        <v>900</v>
      </c>
      <c r="F4" s="901"/>
      <c r="G4" s="902" t="s">
        <v>382</v>
      </c>
      <c r="H4" s="902"/>
    </row>
    <row r="5" spans="1:9" s="351" customFormat="1" ht="15" customHeight="1">
      <c r="A5" s="901"/>
      <c r="B5" s="901"/>
      <c r="C5" s="459" t="s">
        <v>619</v>
      </c>
      <c r="D5" s="459" t="s">
        <v>620</v>
      </c>
      <c r="E5" s="353" t="s">
        <v>619</v>
      </c>
      <c r="F5" s="353" t="s">
        <v>620</v>
      </c>
      <c r="G5" s="353" t="s">
        <v>619</v>
      </c>
      <c r="H5" s="354" t="s">
        <v>620</v>
      </c>
    </row>
    <row r="6" spans="1:9" s="351" customFormat="1" ht="16.5" customHeight="1">
      <c r="A6" s="355" t="s">
        <v>901</v>
      </c>
      <c r="B6" s="356">
        <v>57834</v>
      </c>
      <c r="C6" s="357">
        <v>8212</v>
      </c>
      <c r="D6" s="357">
        <v>14783</v>
      </c>
      <c r="E6" s="357">
        <v>12560</v>
      </c>
      <c r="F6" s="357">
        <v>18862</v>
      </c>
      <c r="G6" s="357">
        <v>1856</v>
      </c>
      <c r="H6" s="357">
        <v>1561</v>
      </c>
    </row>
    <row r="7" spans="1:9" s="351" customFormat="1" ht="16.5" customHeight="1">
      <c r="A7" s="358" t="s">
        <v>615</v>
      </c>
      <c r="B7" s="356">
        <v>78404</v>
      </c>
      <c r="C7" s="357">
        <v>14911</v>
      </c>
      <c r="D7" s="357">
        <v>24790</v>
      </c>
      <c r="E7" s="357">
        <v>13959</v>
      </c>
      <c r="F7" s="357">
        <v>21850</v>
      </c>
      <c r="G7" s="357">
        <v>1586</v>
      </c>
      <c r="H7" s="357">
        <v>1308</v>
      </c>
    </row>
    <row r="8" spans="1:9" s="351" customFormat="1" ht="16.5" customHeight="1">
      <c r="A8" s="358" t="s">
        <v>666</v>
      </c>
      <c r="B8" s="356">
        <v>71763</v>
      </c>
      <c r="C8" s="357">
        <v>15179</v>
      </c>
      <c r="D8" s="357">
        <v>24262</v>
      </c>
      <c r="E8" s="357">
        <v>11211</v>
      </c>
      <c r="F8" s="357">
        <v>18316</v>
      </c>
      <c r="G8" s="357">
        <v>1386</v>
      </c>
      <c r="H8" s="357">
        <v>1409</v>
      </c>
    </row>
    <row r="9" spans="1:9" s="351" customFormat="1" ht="16.5" customHeight="1">
      <c r="A9" s="358" t="s">
        <v>773</v>
      </c>
      <c r="B9" s="89">
        <v>71577</v>
      </c>
      <c r="C9" s="347">
        <v>13268</v>
      </c>
      <c r="D9" s="347">
        <v>17350</v>
      </c>
      <c r="E9" s="347">
        <v>14158</v>
      </c>
      <c r="F9" s="347">
        <v>22362</v>
      </c>
      <c r="G9" s="347">
        <v>2101</v>
      </c>
      <c r="H9" s="347">
        <v>2338</v>
      </c>
    </row>
    <row r="10" spans="1:9" s="351" customFormat="1" ht="16.5" customHeight="1">
      <c r="A10" s="358" t="s">
        <v>902</v>
      </c>
      <c r="B10" s="89">
        <f>SUM(C10:H10)</f>
        <v>76897</v>
      </c>
      <c r="C10" s="347">
        <f t="shared" ref="C10:H10" si="0">SUM(C12:C25)</f>
        <v>18749</v>
      </c>
      <c r="D10" s="347">
        <f t="shared" si="0"/>
        <v>26763</v>
      </c>
      <c r="E10" s="347">
        <f t="shared" si="0"/>
        <v>10886</v>
      </c>
      <c r="F10" s="347">
        <f t="shared" si="0"/>
        <v>18454</v>
      </c>
      <c r="G10" s="347">
        <f t="shared" si="0"/>
        <v>1002</v>
      </c>
      <c r="H10" s="347">
        <f t="shared" si="0"/>
        <v>1043</v>
      </c>
      <c r="I10" s="359"/>
    </row>
    <row r="11" spans="1:9" ht="16.5" customHeight="1">
      <c r="A11" s="358"/>
      <c r="B11" s="89" t="s">
        <v>531</v>
      </c>
      <c r="C11" s="86"/>
      <c r="D11" s="86"/>
      <c r="E11" s="86"/>
      <c r="F11" s="86"/>
      <c r="G11" s="86"/>
      <c r="H11" s="86"/>
      <c r="I11" s="359"/>
    </row>
    <row r="12" spans="1:9" ht="16.5" customHeight="1">
      <c r="A12" s="509" t="s">
        <v>903</v>
      </c>
      <c r="B12" s="89">
        <f t="shared" ref="B12:B25" si="1">SUM(C12:H12)</f>
        <v>5849</v>
      </c>
      <c r="C12" s="86">
        <v>1794</v>
      </c>
      <c r="D12" s="86">
        <v>2031</v>
      </c>
      <c r="E12" s="86">
        <v>1035</v>
      </c>
      <c r="F12" s="86">
        <v>862</v>
      </c>
      <c r="G12" s="86">
        <v>62</v>
      </c>
      <c r="H12" s="86">
        <v>65</v>
      </c>
      <c r="I12" s="359"/>
    </row>
    <row r="13" spans="1:9" ht="16.5" customHeight="1">
      <c r="A13" s="509" t="s">
        <v>904</v>
      </c>
      <c r="B13" s="89">
        <f t="shared" si="1"/>
        <v>6255</v>
      </c>
      <c r="C13" s="86">
        <v>1435</v>
      </c>
      <c r="D13" s="86">
        <v>1881</v>
      </c>
      <c r="E13" s="86">
        <v>999</v>
      </c>
      <c r="F13" s="86">
        <v>1800</v>
      </c>
      <c r="G13" s="86">
        <v>73</v>
      </c>
      <c r="H13" s="86">
        <v>67</v>
      </c>
      <c r="I13" s="359"/>
    </row>
    <row r="14" spans="1:9" ht="16.5" customHeight="1">
      <c r="A14" s="509" t="s">
        <v>359</v>
      </c>
      <c r="B14" s="89">
        <f t="shared" si="1"/>
        <v>11555</v>
      </c>
      <c r="C14" s="86">
        <v>1717</v>
      </c>
      <c r="D14" s="86">
        <v>4796</v>
      </c>
      <c r="E14" s="86">
        <v>1186</v>
      </c>
      <c r="F14" s="86">
        <v>3748</v>
      </c>
      <c r="G14" s="86">
        <v>58</v>
      </c>
      <c r="H14" s="86">
        <v>50</v>
      </c>
      <c r="I14" s="359"/>
    </row>
    <row r="15" spans="1:9" ht="16.5" customHeight="1">
      <c r="A15" s="509" t="s">
        <v>360</v>
      </c>
      <c r="B15" s="89">
        <f t="shared" si="1"/>
        <v>9696</v>
      </c>
      <c r="C15" s="86">
        <v>2385</v>
      </c>
      <c r="D15" s="86">
        <v>3336</v>
      </c>
      <c r="E15" s="86">
        <v>1291</v>
      </c>
      <c r="F15" s="86">
        <v>2398</v>
      </c>
      <c r="G15" s="86">
        <v>127</v>
      </c>
      <c r="H15" s="86">
        <v>159</v>
      </c>
      <c r="I15" s="359"/>
    </row>
    <row r="16" spans="1:9" ht="16.5" customHeight="1">
      <c r="A16" s="509"/>
      <c r="B16" s="89"/>
      <c r="C16" s="86"/>
      <c r="D16" s="86"/>
      <c r="E16" s="86"/>
      <c r="F16" s="86"/>
      <c r="G16" s="86"/>
      <c r="H16" s="86"/>
      <c r="I16" s="359"/>
    </row>
    <row r="17" spans="1:9" ht="16.5" customHeight="1">
      <c r="A17" s="509" t="s">
        <v>361</v>
      </c>
      <c r="B17" s="89">
        <f t="shared" si="1"/>
        <v>20136</v>
      </c>
      <c r="C17" s="86">
        <v>5528</v>
      </c>
      <c r="D17" s="86">
        <v>6838</v>
      </c>
      <c r="E17" s="86">
        <v>2753</v>
      </c>
      <c r="F17" s="86">
        <v>4219</v>
      </c>
      <c r="G17" s="86">
        <v>365</v>
      </c>
      <c r="H17" s="86">
        <v>433</v>
      </c>
      <c r="I17" s="359"/>
    </row>
    <row r="18" spans="1:9" ht="16.5" customHeight="1">
      <c r="A18" s="509" t="s">
        <v>362</v>
      </c>
      <c r="B18" s="89">
        <f t="shared" si="1"/>
        <v>5722</v>
      </c>
      <c r="C18" s="86">
        <v>1542</v>
      </c>
      <c r="D18" s="86">
        <v>1975</v>
      </c>
      <c r="E18" s="86">
        <v>939</v>
      </c>
      <c r="F18" s="86">
        <v>1098</v>
      </c>
      <c r="G18" s="86">
        <v>82</v>
      </c>
      <c r="H18" s="86">
        <v>86</v>
      </c>
      <c r="I18" s="359"/>
    </row>
    <row r="19" spans="1:9" ht="16.5" customHeight="1">
      <c r="A19" s="509" t="s">
        <v>363</v>
      </c>
      <c r="B19" s="89">
        <f t="shared" si="1"/>
        <v>3212</v>
      </c>
      <c r="C19" s="86">
        <v>808</v>
      </c>
      <c r="D19" s="86">
        <v>1028</v>
      </c>
      <c r="E19" s="86">
        <v>595</v>
      </c>
      <c r="F19" s="86">
        <v>716</v>
      </c>
      <c r="G19" s="86">
        <v>38</v>
      </c>
      <c r="H19" s="86">
        <v>27</v>
      </c>
      <c r="I19" s="359"/>
    </row>
    <row r="20" spans="1:9" ht="16.5" customHeight="1">
      <c r="A20" s="509" t="s">
        <v>364</v>
      </c>
      <c r="B20" s="89">
        <f t="shared" si="1"/>
        <v>3406</v>
      </c>
      <c r="C20" s="86">
        <v>640</v>
      </c>
      <c r="D20" s="86">
        <v>1091</v>
      </c>
      <c r="E20" s="86">
        <v>368</v>
      </c>
      <c r="F20" s="86">
        <v>1260</v>
      </c>
      <c r="G20" s="86">
        <v>32</v>
      </c>
      <c r="H20" s="86">
        <v>15</v>
      </c>
      <c r="I20" s="359"/>
    </row>
    <row r="21" spans="1:9" ht="16.5" customHeight="1">
      <c r="A21" s="509"/>
      <c r="B21" s="89"/>
      <c r="C21" s="86"/>
      <c r="D21" s="86"/>
      <c r="E21" s="86"/>
      <c r="F21" s="86"/>
      <c r="G21" s="86"/>
      <c r="H21" s="86"/>
      <c r="I21" s="359"/>
    </row>
    <row r="22" spans="1:9" ht="16.5" customHeight="1">
      <c r="A22" s="509" t="s">
        <v>365</v>
      </c>
      <c r="B22" s="89">
        <f t="shared" si="1"/>
        <v>2528</v>
      </c>
      <c r="C22" s="86">
        <v>720</v>
      </c>
      <c r="D22" s="86">
        <v>767</v>
      </c>
      <c r="E22" s="86">
        <v>524</v>
      </c>
      <c r="F22" s="86">
        <v>431</v>
      </c>
      <c r="G22" s="86">
        <v>51</v>
      </c>
      <c r="H22" s="86">
        <v>35</v>
      </c>
      <c r="I22" s="359"/>
    </row>
    <row r="23" spans="1:9" ht="16.5" customHeight="1">
      <c r="A23" s="509" t="s">
        <v>905</v>
      </c>
      <c r="B23" s="89">
        <f t="shared" si="1"/>
        <v>5624</v>
      </c>
      <c r="C23" s="86">
        <v>1423</v>
      </c>
      <c r="D23" s="86">
        <v>1958</v>
      </c>
      <c r="E23" s="86">
        <v>770</v>
      </c>
      <c r="F23" s="86">
        <v>1309</v>
      </c>
      <c r="G23" s="86">
        <v>85</v>
      </c>
      <c r="H23" s="86">
        <v>79</v>
      </c>
      <c r="I23" s="359"/>
    </row>
    <row r="24" spans="1:9" ht="16.5" customHeight="1">
      <c r="A24" s="509" t="s">
        <v>366</v>
      </c>
      <c r="B24" s="89">
        <f t="shared" si="1"/>
        <v>2780</v>
      </c>
      <c r="C24" s="86">
        <v>712</v>
      </c>
      <c r="D24" s="86">
        <v>1031</v>
      </c>
      <c r="E24" s="86">
        <v>394</v>
      </c>
      <c r="F24" s="86">
        <v>590</v>
      </c>
      <c r="G24" s="86">
        <v>28</v>
      </c>
      <c r="H24" s="86">
        <v>25</v>
      </c>
      <c r="I24" s="359"/>
    </row>
    <row r="25" spans="1:9" ht="16.5" customHeight="1" thickBot="1">
      <c r="A25" s="510" t="s">
        <v>367</v>
      </c>
      <c r="B25" s="90">
        <f t="shared" si="1"/>
        <v>134</v>
      </c>
      <c r="C25" s="92">
        <v>45</v>
      </c>
      <c r="D25" s="92">
        <v>31</v>
      </c>
      <c r="E25" s="92">
        <v>32</v>
      </c>
      <c r="F25" s="92">
        <v>23</v>
      </c>
      <c r="G25" s="92">
        <v>1</v>
      </c>
      <c r="H25" s="92">
        <v>2</v>
      </c>
      <c r="I25" s="359"/>
    </row>
    <row r="26" spans="1:9" ht="13.5" customHeight="1">
      <c r="A26" s="444" t="s">
        <v>209</v>
      </c>
      <c r="B26" s="360"/>
      <c r="C26" s="361"/>
      <c r="D26" s="361"/>
      <c r="E26" s="361"/>
      <c r="F26" s="361"/>
      <c r="G26" s="361"/>
      <c r="H26" s="361"/>
    </row>
    <row r="27" spans="1:9" ht="13.5" customHeight="1">
      <c r="B27" s="407"/>
    </row>
    <row r="30" spans="1:9">
      <c r="B30" s="362"/>
      <c r="C30" s="362"/>
      <c r="D30" s="362"/>
      <c r="E30" s="362"/>
      <c r="F30" s="362"/>
      <c r="G30" s="362"/>
      <c r="H30" s="362"/>
    </row>
  </sheetData>
  <mergeCells count="7">
    <mergeCell ref="A1:H1"/>
    <mergeCell ref="A3:H3"/>
    <mergeCell ref="A4:A5"/>
    <mergeCell ref="B4:B5"/>
    <mergeCell ref="C4:D4"/>
    <mergeCell ref="E4:F4"/>
    <mergeCell ref="G4:H4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>
      <selection sqref="A1:F1"/>
    </sheetView>
  </sheetViews>
  <sheetFormatPr defaultRowHeight="13.5"/>
  <cols>
    <col min="1" max="1" width="12.75" style="186" customWidth="1"/>
    <col min="2" max="6" width="15.625" style="186" customWidth="1"/>
    <col min="7" max="16384" width="9" style="186"/>
  </cols>
  <sheetData>
    <row r="1" spans="1:6" ht="18.75" customHeight="1">
      <c r="A1" s="727" t="s">
        <v>821</v>
      </c>
      <c r="B1" s="903"/>
      <c r="C1" s="903"/>
      <c r="D1" s="903"/>
      <c r="E1" s="903"/>
      <c r="F1" s="903"/>
    </row>
    <row r="2" spans="1:6" ht="7.5" customHeight="1">
      <c r="A2" s="183"/>
      <c r="B2" s="183"/>
      <c r="C2" s="183"/>
      <c r="D2" s="183"/>
      <c r="E2" s="183"/>
      <c r="F2" s="183"/>
    </row>
    <row r="3" spans="1:6" ht="14.25" thickBot="1">
      <c r="A3" s="185"/>
      <c r="B3" s="185"/>
      <c r="C3" s="185"/>
      <c r="D3" s="185"/>
      <c r="E3" s="185"/>
      <c r="F3" s="182" t="s">
        <v>625</v>
      </c>
    </row>
    <row r="4" spans="1:6" ht="9" customHeight="1">
      <c r="A4" s="654" t="s">
        <v>617</v>
      </c>
      <c r="B4" s="640" t="s">
        <v>385</v>
      </c>
      <c r="C4" s="642" t="s">
        <v>387</v>
      </c>
      <c r="D4" s="642" t="s">
        <v>634</v>
      </c>
      <c r="E4" s="642" t="s">
        <v>509</v>
      </c>
      <c r="F4" s="652" t="s">
        <v>510</v>
      </c>
    </row>
    <row r="5" spans="1:6" ht="9" customHeight="1">
      <c r="A5" s="637"/>
      <c r="B5" s="642"/>
      <c r="C5" s="677"/>
      <c r="D5" s="677"/>
      <c r="E5" s="677"/>
      <c r="F5" s="635"/>
    </row>
    <row r="6" spans="1:6" ht="14.25" customHeight="1">
      <c r="A6" s="13" t="s">
        <v>1120</v>
      </c>
      <c r="B6" s="114">
        <v>1335694</v>
      </c>
      <c r="C6" s="114">
        <v>640583</v>
      </c>
      <c r="D6" s="114">
        <v>87791</v>
      </c>
      <c r="E6" s="114">
        <v>1986113</v>
      </c>
      <c r="F6" s="114">
        <v>1192625</v>
      </c>
    </row>
    <row r="7" spans="1:6" ht="14.25" customHeight="1">
      <c r="A7" s="325" t="s">
        <v>607</v>
      </c>
      <c r="B7" s="114">
        <v>1331395</v>
      </c>
      <c r="C7" s="114">
        <v>617499</v>
      </c>
      <c r="D7" s="114">
        <v>84447</v>
      </c>
      <c r="E7" s="114">
        <v>1920731</v>
      </c>
      <c r="F7" s="114">
        <v>1218605</v>
      </c>
    </row>
    <row r="8" spans="1:6" ht="14.25" customHeight="1">
      <c r="A8" s="307" t="s">
        <v>669</v>
      </c>
      <c r="B8" s="114">
        <v>1349474</v>
      </c>
      <c r="C8" s="114">
        <v>594657</v>
      </c>
      <c r="D8" s="114">
        <v>80193</v>
      </c>
      <c r="E8" s="114">
        <v>1851949</v>
      </c>
      <c r="F8" s="114">
        <v>1243517</v>
      </c>
    </row>
    <row r="9" spans="1:6" ht="14.25" customHeight="1">
      <c r="A9" s="307" t="s">
        <v>763</v>
      </c>
      <c r="B9" s="114">
        <v>1366350</v>
      </c>
      <c r="C9" s="114">
        <v>607900</v>
      </c>
      <c r="D9" s="114">
        <v>79131</v>
      </c>
      <c r="E9" s="114">
        <v>1891328</v>
      </c>
      <c r="F9" s="114">
        <v>1267095</v>
      </c>
    </row>
    <row r="10" spans="1:6" ht="14.25" customHeight="1">
      <c r="A10" s="307" t="s">
        <v>1121</v>
      </c>
      <c r="B10" s="114">
        <f>B12+B13+B14+B15+B17+B18+B19+B20+B22+B23+B24+B25</f>
        <v>1325210</v>
      </c>
      <c r="C10" s="114">
        <f>C12+C13+C14+C15+C17+C18+C19+C20+C22+C23+C24+C25</f>
        <v>617760</v>
      </c>
      <c r="D10" s="217">
        <f>D25</f>
        <v>76222</v>
      </c>
      <c r="E10" s="114">
        <f>E12+E13+E14+E15+E17+E18+E19+E20+E22+E23+E24+E25</f>
        <v>1934732</v>
      </c>
      <c r="F10" s="115">
        <f>F25</f>
        <v>1292163</v>
      </c>
    </row>
    <row r="11" spans="1:6" ht="11.25" customHeight="1">
      <c r="A11" s="28"/>
      <c r="B11" s="51"/>
      <c r="C11" s="51"/>
      <c r="D11" s="218"/>
      <c r="E11" s="51"/>
      <c r="F11" s="51"/>
    </row>
    <row r="12" spans="1:6" ht="14.25" customHeight="1">
      <c r="A12" s="187" t="s">
        <v>1122</v>
      </c>
      <c r="B12" s="141">
        <v>109048</v>
      </c>
      <c r="C12" s="141">
        <v>51108</v>
      </c>
      <c r="D12" s="219">
        <v>79119</v>
      </c>
      <c r="E12" s="141">
        <v>157882</v>
      </c>
      <c r="F12" s="141">
        <v>1267344</v>
      </c>
    </row>
    <row r="13" spans="1:6" ht="14.25" customHeight="1">
      <c r="A13" s="187" t="s">
        <v>1123</v>
      </c>
      <c r="B13" s="141">
        <v>112000</v>
      </c>
      <c r="C13" s="141">
        <v>52244</v>
      </c>
      <c r="D13" s="219">
        <v>79184</v>
      </c>
      <c r="E13" s="141">
        <v>160659</v>
      </c>
      <c r="F13" s="141">
        <v>1269082</v>
      </c>
    </row>
    <row r="14" spans="1:6" ht="14.25" customHeight="1">
      <c r="A14" s="187" t="s">
        <v>390</v>
      </c>
      <c r="B14" s="141">
        <v>120426</v>
      </c>
      <c r="C14" s="141">
        <v>54705</v>
      </c>
      <c r="D14" s="219">
        <v>79159</v>
      </c>
      <c r="E14" s="141">
        <v>170027</v>
      </c>
      <c r="F14" s="141">
        <v>1269152</v>
      </c>
    </row>
    <row r="15" spans="1:6" ht="14.25" customHeight="1">
      <c r="A15" s="187" t="s">
        <v>391</v>
      </c>
      <c r="B15" s="142">
        <v>122717</v>
      </c>
      <c r="C15" s="144">
        <v>55491</v>
      </c>
      <c r="D15" s="220">
        <v>79494</v>
      </c>
      <c r="E15" s="144">
        <v>173767</v>
      </c>
      <c r="F15" s="145">
        <v>1270941</v>
      </c>
    </row>
    <row r="16" spans="1:6" ht="7.5" customHeight="1">
      <c r="A16" s="187"/>
      <c r="B16" s="135"/>
      <c r="C16" s="136"/>
      <c r="D16" s="140"/>
      <c r="E16" s="136"/>
      <c r="F16" s="137"/>
    </row>
    <row r="17" spans="1:6" ht="14.25" customHeight="1">
      <c r="A17" s="187" t="s">
        <v>392</v>
      </c>
      <c r="B17" s="142">
        <v>137537</v>
      </c>
      <c r="C17" s="144">
        <v>59056</v>
      </c>
      <c r="D17" s="220">
        <v>80038</v>
      </c>
      <c r="E17" s="144">
        <v>186869</v>
      </c>
      <c r="F17" s="145">
        <v>1273334</v>
      </c>
    </row>
    <row r="18" spans="1:6" ht="14.25" customHeight="1">
      <c r="A18" s="187" t="s">
        <v>393</v>
      </c>
      <c r="B18" s="142">
        <v>115486</v>
      </c>
      <c r="C18" s="144">
        <v>52068</v>
      </c>
      <c r="D18" s="220">
        <v>79628</v>
      </c>
      <c r="E18" s="144">
        <v>162173</v>
      </c>
      <c r="F18" s="145">
        <v>1274694</v>
      </c>
    </row>
    <row r="19" spans="1:6" ht="14.25" customHeight="1">
      <c r="A19" s="187" t="s">
        <v>394</v>
      </c>
      <c r="B19" s="142">
        <v>110274</v>
      </c>
      <c r="C19" s="144">
        <v>51616</v>
      </c>
      <c r="D19" s="220">
        <v>79321</v>
      </c>
      <c r="E19" s="144">
        <v>157753</v>
      </c>
      <c r="F19" s="145">
        <v>1278029</v>
      </c>
    </row>
    <row r="20" spans="1:6" ht="14.25" customHeight="1">
      <c r="A20" s="187" t="s">
        <v>395</v>
      </c>
      <c r="B20" s="142">
        <v>110064</v>
      </c>
      <c r="C20" s="144">
        <v>50834</v>
      </c>
      <c r="D20" s="220">
        <v>78588</v>
      </c>
      <c r="E20" s="144">
        <v>157314</v>
      </c>
      <c r="F20" s="145">
        <v>1280148</v>
      </c>
    </row>
    <row r="21" spans="1:6" ht="7.5" customHeight="1">
      <c r="A21" s="187"/>
      <c r="B21" s="135"/>
      <c r="C21" s="136"/>
      <c r="D21" s="140"/>
      <c r="E21" s="136"/>
      <c r="F21" s="137"/>
    </row>
    <row r="22" spans="1:6" ht="14.25" customHeight="1">
      <c r="A22" s="187" t="s">
        <v>396</v>
      </c>
      <c r="B22" s="142">
        <v>83237</v>
      </c>
      <c r="C22" s="144">
        <v>39654</v>
      </c>
      <c r="D22" s="220">
        <v>77799</v>
      </c>
      <c r="E22" s="144">
        <v>124995</v>
      </c>
      <c r="F22" s="145">
        <v>1283402</v>
      </c>
    </row>
    <row r="23" spans="1:6" ht="14.25" customHeight="1">
      <c r="A23" s="314" t="s">
        <v>1124</v>
      </c>
      <c r="B23" s="142">
        <v>101399</v>
      </c>
      <c r="C23" s="144">
        <v>47901</v>
      </c>
      <c r="D23" s="220">
        <v>77453</v>
      </c>
      <c r="E23" s="144">
        <v>151209</v>
      </c>
      <c r="F23" s="145">
        <v>1286112</v>
      </c>
    </row>
    <row r="24" spans="1:6" ht="14.25" customHeight="1">
      <c r="A24" s="187" t="s">
        <v>388</v>
      </c>
      <c r="B24" s="142">
        <v>106972</v>
      </c>
      <c r="C24" s="144">
        <v>51071</v>
      </c>
      <c r="D24" s="220">
        <v>76851</v>
      </c>
      <c r="E24" s="144">
        <v>161982</v>
      </c>
      <c r="F24" s="145">
        <v>1288376</v>
      </c>
    </row>
    <row r="25" spans="1:6" ht="14.25" customHeight="1" thickBot="1">
      <c r="A25" s="3" t="s">
        <v>389</v>
      </c>
      <c r="B25" s="143">
        <v>96050</v>
      </c>
      <c r="C25" s="146">
        <v>52012</v>
      </c>
      <c r="D25" s="221">
        <v>76222</v>
      </c>
      <c r="E25" s="146">
        <v>170102</v>
      </c>
      <c r="F25" s="147">
        <v>1292163</v>
      </c>
    </row>
    <row r="26" spans="1:6" ht="11.25" customHeight="1">
      <c r="A26" s="183" t="s">
        <v>624</v>
      </c>
      <c r="B26" s="184" t="s">
        <v>630</v>
      </c>
      <c r="C26" s="183"/>
    </row>
    <row r="27" spans="1:6" ht="11.25" customHeight="1">
      <c r="A27" s="43"/>
      <c r="B27" s="184" t="s">
        <v>631</v>
      </c>
      <c r="C27" s="183"/>
    </row>
    <row r="28" spans="1:6" ht="11.25" customHeight="1">
      <c r="A28" s="43"/>
      <c r="B28" s="184" t="s">
        <v>632</v>
      </c>
      <c r="C28" s="183"/>
    </row>
    <row r="29" spans="1:6" ht="11.25" customHeight="1">
      <c r="A29" s="183"/>
      <c r="B29" s="184" t="s">
        <v>825</v>
      </c>
      <c r="C29" s="183"/>
    </row>
    <row r="30" spans="1:6" ht="11.25" customHeight="1">
      <c r="A30" s="183"/>
      <c r="B30" s="184" t="s">
        <v>633</v>
      </c>
      <c r="C30" s="183"/>
    </row>
    <row r="31" spans="1:6">
      <c r="B31" s="207"/>
      <c r="C31" s="207"/>
      <c r="D31" s="207"/>
      <c r="E31" s="207"/>
      <c r="F31" s="207"/>
    </row>
  </sheetData>
  <mergeCells count="7">
    <mergeCell ref="A1:F1"/>
    <mergeCell ref="A4:A5"/>
    <mergeCell ref="B4:B5"/>
    <mergeCell ref="C4:C5"/>
    <mergeCell ref="D4:D5"/>
    <mergeCell ref="E4:E5"/>
    <mergeCell ref="F4:F5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ignoredErrors>
    <ignoredError sqref="D10:E10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Normal="100" zoomScaleSheetLayoutView="115" workbookViewId="0">
      <selection sqref="A1:M1"/>
    </sheetView>
  </sheetViews>
  <sheetFormatPr defaultRowHeight="13.5"/>
  <cols>
    <col min="1" max="1" width="8.75" style="321" customWidth="1"/>
    <col min="2" max="9" width="7.25" style="321" customWidth="1"/>
    <col min="10" max="10" width="7.25" style="323" customWidth="1"/>
    <col min="11" max="11" width="7.25" style="321" customWidth="1"/>
    <col min="12" max="12" width="4.75" style="321" customWidth="1"/>
    <col min="13" max="13" width="4.875" style="321" customWidth="1"/>
    <col min="14" max="16384" width="9" style="323"/>
  </cols>
  <sheetData>
    <row r="1" spans="1:14" ht="18.75" customHeight="1">
      <c r="A1" s="727" t="s">
        <v>822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</row>
    <row r="2" spans="1:14" ht="7.5" customHeight="1">
      <c r="A2" s="632"/>
      <c r="B2" s="632"/>
      <c r="C2" s="632"/>
      <c r="D2" s="632"/>
      <c r="E2" s="632"/>
      <c r="F2" s="632"/>
      <c r="G2" s="632"/>
      <c r="H2" s="658"/>
      <c r="I2" s="658"/>
      <c r="J2" s="658"/>
      <c r="K2" s="658"/>
      <c r="L2" s="658"/>
      <c r="M2" s="658"/>
    </row>
    <row r="3" spans="1:14" ht="14.25" customHeight="1" thickBot="1">
      <c r="A3" s="623"/>
      <c r="B3" s="623"/>
      <c r="C3" s="623"/>
      <c r="D3" s="623"/>
      <c r="E3" s="623"/>
      <c r="F3" s="623"/>
      <c r="G3" s="623"/>
      <c r="H3" s="623" t="s">
        <v>626</v>
      </c>
      <c r="I3" s="623"/>
      <c r="J3" s="623"/>
      <c r="K3" s="623"/>
      <c r="L3" s="623"/>
      <c r="M3" s="623"/>
    </row>
    <row r="4" spans="1:14" ht="15" customHeight="1">
      <c r="A4" s="650" t="s">
        <v>617</v>
      </c>
      <c r="B4" s="624" t="s">
        <v>572</v>
      </c>
      <c r="C4" s="625"/>
      <c r="D4" s="625"/>
      <c r="E4" s="624" t="s">
        <v>573</v>
      </c>
      <c r="F4" s="625"/>
      <c r="G4" s="625"/>
      <c r="H4" s="640" t="s">
        <v>574</v>
      </c>
      <c r="I4" s="625" t="s">
        <v>473</v>
      </c>
      <c r="J4" s="625"/>
      <c r="K4" s="906"/>
      <c r="L4" s="904" t="s">
        <v>575</v>
      </c>
      <c r="M4" s="626" t="s">
        <v>576</v>
      </c>
    </row>
    <row r="5" spans="1:14" ht="15" customHeight="1">
      <c r="A5" s="653"/>
      <c r="B5" s="316" t="s">
        <v>574</v>
      </c>
      <c r="C5" s="215" t="s">
        <v>618</v>
      </c>
      <c r="D5" s="316" t="s">
        <v>577</v>
      </c>
      <c r="E5" s="318" t="s">
        <v>574</v>
      </c>
      <c r="F5" s="216" t="s">
        <v>618</v>
      </c>
      <c r="G5" s="318" t="s">
        <v>577</v>
      </c>
      <c r="H5" s="642"/>
      <c r="I5" s="319" t="s">
        <v>578</v>
      </c>
      <c r="J5" s="317" t="s">
        <v>579</v>
      </c>
      <c r="K5" s="132" t="s">
        <v>580</v>
      </c>
      <c r="L5" s="905"/>
      <c r="M5" s="629"/>
    </row>
    <row r="6" spans="1:14" ht="14.25" customHeight="1">
      <c r="A6" s="324" t="s">
        <v>1080</v>
      </c>
      <c r="B6" s="44">
        <v>131099</v>
      </c>
      <c r="C6" s="45">
        <v>109736</v>
      </c>
      <c r="D6" s="45">
        <v>21363</v>
      </c>
      <c r="E6" s="45">
        <v>11675</v>
      </c>
      <c r="F6" s="45">
        <v>4661</v>
      </c>
      <c r="G6" s="45">
        <v>7014</v>
      </c>
      <c r="H6" s="45">
        <v>142774</v>
      </c>
      <c r="I6" s="45">
        <v>3480</v>
      </c>
      <c r="J6" s="45">
        <v>8643</v>
      </c>
      <c r="K6" s="131">
        <v>9442</v>
      </c>
      <c r="L6" s="45">
        <v>359</v>
      </c>
      <c r="M6" s="45">
        <v>397.69916434540391</v>
      </c>
    </row>
    <row r="7" spans="1:14" ht="14.25" customHeight="1">
      <c r="A7" s="325" t="s">
        <v>1081</v>
      </c>
      <c r="B7" s="44">
        <v>112004</v>
      </c>
      <c r="C7" s="45">
        <v>94762</v>
      </c>
      <c r="D7" s="45">
        <v>17242</v>
      </c>
      <c r="E7" s="45">
        <v>10779</v>
      </c>
      <c r="F7" s="45">
        <v>4259</v>
      </c>
      <c r="G7" s="45">
        <v>6520</v>
      </c>
      <c r="H7" s="45">
        <v>122783</v>
      </c>
      <c r="I7" s="45">
        <v>3217</v>
      </c>
      <c r="J7" s="45">
        <v>7956</v>
      </c>
      <c r="K7" s="131">
        <v>9171</v>
      </c>
      <c r="L7" s="45">
        <v>359</v>
      </c>
      <c r="M7" s="45">
        <v>342.01392757660165</v>
      </c>
    </row>
    <row r="8" spans="1:14" ht="14.25" customHeight="1">
      <c r="A8" s="325" t="s">
        <v>1082</v>
      </c>
      <c r="B8" s="44">
        <v>118791</v>
      </c>
      <c r="C8" s="45">
        <v>99916</v>
      </c>
      <c r="D8" s="45">
        <v>18875</v>
      </c>
      <c r="E8" s="45">
        <v>10481</v>
      </c>
      <c r="F8" s="45">
        <v>4170</v>
      </c>
      <c r="G8" s="45">
        <v>6311</v>
      </c>
      <c r="H8" s="45">
        <v>129272</v>
      </c>
      <c r="I8" s="45">
        <v>3230</v>
      </c>
      <c r="J8" s="45">
        <v>7838</v>
      </c>
      <c r="K8" s="131">
        <v>9335</v>
      </c>
      <c r="L8" s="45">
        <v>359</v>
      </c>
      <c r="M8" s="45">
        <v>360.08913649025072</v>
      </c>
    </row>
    <row r="9" spans="1:14" ht="14.25" customHeight="1">
      <c r="A9" s="325" t="s">
        <v>1083</v>
      </c>
      <c r="B9" s="117">
        <v>122222</v>
      </c>
      <c r="C9" s="45">
        <v>103718</v>
      </c>
      <c r="D9" s="45">
        <v>18504</v>
      </c>
      <c r="E9" s="45">
        <v>9938</v>
      </c>
      <c r="F9" s="45">
        <v>3703</v>
      </c>
      <c r="G9" s="45">
        <v>6235</v>
      </c>
      <c r="H9" s="45">
        <v>132160</v>
      </c>
      <c r="I9" s="45">
        <v>2968</v>
      </c>
      <c r="J9" s="45">
        <v>7290</v>
      </c>
      <c r="K9" s="45">
        <v>9006</v>
      </c>
      <c r="L9" s="45">
        <v>359</v>
      </c>
      <c r="M9" s="45">
        <v>368.13370473537606</v>
      </c>
    </row>
    <row r="10" spans="1:14" ht="14.25" customHeight="1">
      <c r="A10" s="325" t="s">
        <v>1084</v>
      </c>
      <c r="B10" s="327">
        <f>SUM(B12:B15,B17:B20,B22:B25)</f>
        <v>111753</v>
      </c>
      <c r="C10" s="328">
        <f>SUM(C12:C15,C17:C20,C22:C25)</f>
        <v>96805</v>
      </c>
      <c r="D10" s="328">
        <f>SUM(D12:D15,D17:D20,D22:D25)</f>
        <v>14948</v>
      </c>
      <c r="E10" s="328">
        <f>SUM(E12:E15,E17:E20,E22:E25)</f>
        <v>9073</v>
      </c>
      <c r="F10" s="328">
        <f>SUM(F12:F15,F17:F23,F24:F25)</f>
        <v>3690</v>
      </c>
      <c r="G10" s="328">
        <f>SUM(G12:G15,G17:G23,G24:G25)</f>
        <v>5383</v>
      </c>
      <c r="H10" s="328">
        <f>SUM(H12:H15,H17:H23,H24:H25)</f>
        <v>120826</v>
      </c>
      <c r="I10" s="328">
        <f>SUM(I12:I15,I17:I23,I24:I25)</f>
        <v>2853</v>
      </c>
      <c r="J10" s="328">
        <f>SUM(J12:J15,J17:J23,J24:J25)</f>
        <v>7033</v>
      </c>
      <c r="K10" s="328">
        <f>K25</f>
        <v>9416</v>
      </c>
      <c r="L10" s="328">
        <f>SUM(L12:L15,L17:L23,L24:L25)</f>
        <v>360</v>
      </c>
      <c r="M10" s="328">
        <f>H10/L10</f>
        <v>335.62777777777779</v>
      </c>
      <c r="N10" s="205"/>
    </row>
    <row r="11" spans="1:14" ht="11.25" customHeight="1">
      <c r="A11" s="322"/>
      <c r="B11" s="329"/>
      <c r="C11" s="330"/>
      <c r="D11" s="330"/>
      <c r="E11" s="328"/>
      <c r="F11" s="330"/>
      <c r="G11" s="330"/>
      <c r="H11" s="328"/>
      <c r="I11" s="328"/>
      <c r="J11" s="330"/>
      <c r="K11" s="331"/>
      <c r="L11" s="330"/>
      <c r="M11" s="328"/>
    </row>
    <row r="12" spans="1:14" ht="14.25" customHeight="1">
      <c r="A12" s="322" t="s">
        <v>1085</v>
      </c>
      <c r="B12" s="327">
        <f>SUM(C12:D12)</f>
        <v>4036</v>
      </c>
      <c r="C12" s="332">
        <v>2474</v>
      </c>
      <c r="D12" s="332">
        <v>1562</v>
      </c>
      <c r="E12" s="333">
        <f>F12+G12</f>
        <v>667</v>
      </c>
      <c r="F12" s="332">
        <v>238</v>
      </c>
      <c r="G12" s="332">
        <v>429</v>
      </c>
      <c r="H12" s="333">
        <f>SUM(B12+E12)</f>
        <v>4703</v>
      </c>
      <c r="I12" s="334">
        <v>247</v>
      </c>
      <c r="J12" s="334">
        <v>597</v>
      </c>
      <c r="K12" s="335">
        <v>9020</v>
      </c>
      <c r="L12" s="334">
        <v>30</v>
      </c>
      <c r="M12" s="333">
        <f t="shared" ref="M12:M25" si="0">H12/L12</f>
        <v>156.76666666666668</v>
      </c>
    </row>
    <row r="13" spans="1:14" ht="14.25" customHeight="1">
      <c r="A13" s="322" t="s">
        <v>1086</v>
      </c>
      <c r="B13" s="327">
        <f t="shared" ref="B13:B15" si="1">SUM(C13:D13)</f>
        <v>25639</v>
      </c>
      <c r="C13" s="332">
        <v>22996</v>
      </c>
      <c r="D13" s="332">
        <v>2643</v>
      </c>
      <c r="E13" s="333">
        <f t="shared" ref="E13:E24" si="2">F13+G13</f>
        <v>922</v>
      </c>
      <c r="F13" s="332">
        <v>338</v>
      </c>
      <c r="G13" s="332">
        <v>584</v>
      </c>
      <c r="H13" s="333">
        <f>SUM(B13+E13)</f>
        <v>26561</v>
      </c>
      <c r="I13" s="334">
        <v>203</v>
      </c>
      <c r="J13" s="334">
        <v>511</v>
      </c>
      <c r="K13" s="335">
        <v>9057</v>
      </c>
      <c r="L13" s="334">
        <v>31</v>
      </c>
      <c r="M13" s="333">
        <f t="shared" si="0"/>
        <v>856.80645161290317</v>
      </c>
    </row>
    <row r="14" spans="1:14" ht="14.25" customHeight="1">
      <c r="A14" s="322" t="s">
        <v>1087</v>
      </c>
      <c r="B14" s="327">
        <f t="shared" si="1"/>
        <v>9840</v>
      </c>
      <c r="C14" s="332">
        <v>8471</v>
      </c>
      <c r="D14" s="332">
        <v>1369</v>
      </c>
      <c r="E14" s="333">
        <f t="shared" si="2"/>
        <v>912</v>
      </c>
      <c r="F14" s="332">
        <v>365</v>
      </c>
      <c r="G14" s="332">
        <v>547</v>
      </c>
      <c r="H14" s="333">
        <f>SUM(B14+E14)</f>
        <v>10752</v>
      </c>
      <c r="I14" s="334">
        <v>233</v>
      </c>
      <c r="J14" s="334">
        <v>576</v>
      </c>
      <c r="K14" s="335">
        <v>9088</v>
      </c>
      <c r="L14" s="334">
        <v>30</v>
      </c>
      <c r="M14" s="333">
        <f t="shared" si="0"/>
        <v>358.4</v>
      </c>
    </row>
    <row r="15" spans="1:14" ht="14.25" customHeight="1">
      <c r="A15" s="322" t="s">
        <v>1088</v>
      </c>
      <c r="B15" s="327">
        <f t="shared" si="1"/>
        <v>2392</v>
      </c>
      <c r="C15" s="332">
        <v>1465</v>
      </c>
      <c r="D15" s="332">
        <v>927</v>
      </c>
      <c r="E15" s="333">
        <f t="shared" si="2"/>
        <v>698</v>
      </c>
      <c r="F15" s="332">
        <v>260</v>
      </c>
      <c r="G15" s="332">
        <v>438</v>
      </c>
      <c r="H15" s="333">
        <f>SUM(B15+E15)</f>
        <v>3090</v>
      </c>
      <c r="I15" s="334">
        <v>247</v>
      </c>
      <c r="J15" s="334">
        <v>594</v>
      </c>
      <c r="K15" s="335">
        <v>9128</v>
      </c>
      <c r="L15" s="334">
        <v>31</v>
      </c>
      <c r="M15" s="333">
        <f t="shared" si="0"/>
        <v>99.677419354838705</v>
      </c>
    </row>
    <row r="16" spans="1:14" ht="7.5" customHeight="1">
      <c r="A16" s="322"/>
      <c r="B16" s="327"/>
      <c r="C16" s="332"/>
      <c r="D16" s="332"/>
      <c r="E16" s="333"/>
      <c r="F16" s="336"/>
      <c r="G16" s="336"/>
      <c r="H16" s="333"/>
      <c r="I16" s="337"/>
      <c r="J16" s="338"/>
      <c r="K16" s="339"/>
      <c r="L16" s="340"/>
      <c r="M16" s="333"/>
    </row>
    <row r="17" spans="1:13" ht="14.25" customHeight="1">
      <c r="A17" s="322" t="s">
        <v>1089</v>
      </c>
      <c r="B17" s="327">
        <f>SUM(C17:D17)</f>
        <v>2643</v>
      </c>
      <c r="C17" s="332">
        <v>859</v>
      </c>
      <c r="D17" s="332">
        <v>1784</v>
      </c>
      <c r="E17" s="333">
        <f t="shared" si="2"/>
        <v>1349</v>
      </c>
      <c r="F17" s="332">
        <v>545</v>
      </c>
      <c r="G17" s="332">
        <v>804</v>
      </c>
      <c r="H17" s="333">
        <f>SUM(B17+E17)</f>
        <v>3992</v>
      </c>
      <c r="I17" s="334">
        <v>265</v>
      </c>
      <c r="J17" s="334">
        <v>641</v>
      </c>
      <c r="K17" s="335">
        <v>9186</v>
      </c>
      <c r="L17" s="334">
        <v>31</v>
      </c>
      <c r="M17" s="333">
        <f t="shared" si="0"/>
        <v>128.7741935483871</v>
      </c>
    </row>
    <row r="18" spans="1:13" ht="14.25" customHeight="1">
      <c r="A18" s="322" t="s">
        <v>1090</v>
      </c>
      <c r="B18" s="327">
        <f t="shared" ref="B18:B20" si="3">SUM(C18:D18)</f>
        <v>13911</v>
      </c>
      <c r="C18" s="332">
        <v>12708</v>
      </c>
      <c r="D18" s="332">
        <v>1203</v>
      </c>
      <c r="E18" s="333">
        <f t="shared" si="2"/>
        <v>696</v>
      </c>
      <c r="F18" s="332">
        <v>322</v>
      </c>
      <c r="G18" s="332">
        <v>374</v>
      </c>
      <c r="H18" s="333">
        <f>SUM(B18+E18)</f>
        <v>14607</v>
      </c>
      <c r="I18" s="334">
        <v>224</v>
      </c>
      <c r="J18" s="334">
        <v>550</v>
      </c>
      <c r="K18" s="335">
        <v>9215</v>
      </c>
      <c r="L18" s="334">
        <v>30</v>
      </c>
      <c r="M18" s="333">
        <f t="shared" si="0"/>
        <v>486.9</v>
      </c>
    </row>
    <row r="19" spans="1:13" ht="14.25" customHeight="1">
      <c r="A19" s="322" t="s">
        <v>1091</v>
      </c>
      <c r="B19" s="327">
        <f t="shared" si="3"/>
        <v>28556</v>
      </c>
      <c r="C19" s="332">
        <v>26662</v>
      </c>
      <c r="D19" s="332">
        <v>1894</v>
      </c>
      <c r="E19" s="333">
        <f t="shared" si="2"/>
        <v>911</v>
      </c>
      <c r="F19" s="332">
        <v>471</v>
      </c>
      <c r="G19" s="332">
        <v>440</v>
      </c>
      <c r="H19" s="333">
        <f>SUM(B19+E19)</f>
        <v>29467</v>
      </c>
      <c r="I19" s="334">
        <v>297</v>
      </c>
      <c r="J19" s="334">
        <v>784</v>
      </c>
      <c r="K19" s="335">
        <v>9247</v>
      </c>
      <c r="L19" s="334">
        <v>31</v>
      </c>
      <c r="M19" s="333">
        <f t="shared" si="0"/>
        <v>950.54838709677415</v>
      </c>
    </row>
    <row r="20" spans="1:13" ht="14.25" customHeight="1">
      <c r="A20" s="322" t="s">
        <v>1092</v>
      </c>
      <c r="B20" s="327">
        <f t="shared" si="3"/>
        <v>20037</v>
      </c>
      <c r="C20" s="332">
        <v>18437</v>
      </c>
      <c r="D20" s="332">
        <v>1600</v>
      </c>
      <c r="E20" s="333">
        <f t="shared" si="2"/>
        <v>746</v>
      </c>
      <c r="F20" s="332">
        <v>328</v>
      </c>
      <c r="G20" s="332">
        <v>418</v>
      </c>
      <c r="H20" s="333">
        <f>SUM(B20+E20)</f>
        <v>20783</v>
      </c>
      <c r="I20" s="334">
        <v>233</v>
      </c>
      <c r="J20" s="334">
        <v>520</v>
      </c>
      <c r="K20" s="335">
        <v>9279</v>
      </c>
      <c r="L20" s="334">
        <v>30</v>
      </c>
      <c r="M20" s="333">
        <f t="shared" si="0"/>
        <v>692.76666666666665</v>
      </c>
    </row>
    <row r="21" spans="1:13" ht="7.5" customHeight="1">
      <c r="A21" s="322"/>
      <c r="B21" s="327"/>
      <c r="C21" s="332"/>
      <c r="D21" s="332"/>
      <c r="E21" s="333"/>
      <c r="F21" s="336"/>
      <c r="G21" s="336"/>
      <c r="H21" s="333"/>
      <c r="I21" s="337"/>
      <c r="J21" s="338"/>
      <c r="K21" s="339"/>
      <c r="L21" s="340"/>
      <c r="M21" s="333"/>
    </row>
    <row r="22" spans="1:13" ht="14.25" customHeight="1">
      <c r="A22" s="322" t="s">
        <v>1093</v>
      </c>
      <c r="B22" s="327">
        <f>SUM(C22:D22)</f>
        <v>2494</v>
      </c>
      <c r="C22" s="332">
        <v>1922</v>
      </c>
      <c r="D22" s="332">
        <v>572</v>
      </c>
      <c r="E22" s="333">
        <f t="shared" si="2"/>
        <v>556</v>
      </c>
      <c r="F22" s="332">
        <v>239</v>
      </c>
      <c r="G22" s="332">
        <v>317</v>
      </c>
      <c r="H22" s="333">
        <f>SUM(B22+E22)</f>
        <v>3050</v>
      </c>
      <c r="I22" s="334">
        <v>193</v>
      </c>
      <c r="J22" s="334">
        <v>463</v>
      </c>
      <c r="K22" s="335">
        <v>9343</v>
      </c>
      <c r="L22" s="337">
        <v>28</v>
      </c>
      <c r="M22" s="333">
        <f t="shared" si="0"/>
        <v>108.92857142857143</v>
      </c>
    </row>
    <row r="23" spans="1:13" ht="14.25" customHeight="1">
      <c r="A23" s="322" t="s">
        <v>1094</v>
      </c>
      <c r="B23" s="327">
        <f t="shared" ref="B23:B25" si="4">SUM(C23:D23)</f>
        <v>636</v>
      </c>
      <c r="C23" s="332">
        <v>190</v>
      </c>
      <c r="D23" s="332">
        <v>446</v>
      </c>
      <c r="E23" s="333">
        <f t="shared" si="2"/>
        <v>531</v>
      </c>
      <c r="F23" s="332">
        <v>200</v>
      </c>
      <c r="G23" s="332">
        <v>331</v>
      </c>
      <c r="H23" s="333">
        <f>SUM(B23+E23)</f>
        <v>1167</v>
      </c>
      <c r="I23" s="334">
        <v>244</v>
      </c>
      <c r="J23" s="334">
        <v>621</v>
      </c>
      <c r="K23" s="335">
        <v>9367</v>
      </c>
      <c r="L23" s="334">
        <v>28</v>
      </c>
      <c r="M23" s="333">
        <f t="shared" si="0"/>
        <v>41.678571428571431</v>
      </c>
    </row>
    <row r="24" spans="1:13" ht="14.25" customHeight="1">
      <c r="A24" s="322" t="s">
        <v>1095</v>
      </c>
      <c r="B24" s="327">
        <f t="shared" si="4"/>
        <v>1273</v>
      </c>
      <c r="C24" s="332">
        <v>581</v>
      </c>
      <c r="D24" s="332">
        <v>692</v>
      </c>
      <c r="E24" s="333">
        <f t="shared" si="2"/>
        <v>631</v>
      </c>
      <c r="F24" s="332">
        <v>251</v>
      </c>
      <c r="G24" s="332">
        <v>380</v>
      </c>
      <c r="H24" s="333">
        <f>SUM(B24+E24)</f>
        <v>1904</v>
      </c>
      <c r="I24" s="334">
        <v>227</v>
      </c>
      <c r="J24" s="334">
        <v>569</v>
      </c>
      <c r="K24" s="335">
        <v>9371</v>
      </c>
      <c r="L24" s="334">
        <v>29</v>
      </c>
      <c r="M24" s="333">
        <f t="shared" si="0"/>
        <v>65.65517241379311</v>
      </c>
    </row>
    <row r="25" spans="1:13" ht="14.25" customHeight="1" thickBot="1">
      <c r="A25" s="320" t="s">
        <v>1096</v>
      </c>
      <c r="B25" s="327">
        <f t="shared" si="4"/>
        <v>296</v>
      </c>
      <c r="C25" s="332">
        <v>40</v>
      </c>
      <c r="D25" s="332">
        <v>256</v>
      </c>
      <c r="E25" s="333">
        <f>F25+G25</f>
        <v>454</v>
      </c>
      <c r="F25" s="332">
        <v>133</v>
      </c>
      <c r="G25" s="332">
        <v>321</v>
      </c>
      <c r="H25" s="341">
        <f>SUM(B25+E25)</f>
        <v>750</v>
      </c>
      <c r="I25" s="334">
        <v>240</v>
      </c>
      <c r="J25" s="334">
        <v>607</v>
      </c>
      <c r="K25" s="335">
        <v>9416</v>
      </c>
      <c r="L25" s="334">
        <v>31</v>
      </c>
      <c r="M25" s="333">
        <f t="shared" si="0"/>
        <v>24.193548387096776</v>
      </c>
    </row>
    <row r="26" spans="1:13" s="173" customFormat="1" ht="11.25" customHeight="1">
      <c r="A26" s="315" t="s">
        <v>505</v>
      </c>
      <c r="B26" s="48"/>
      <c r="C26" s="48"/>
      <c r="D26" s="48"/>
      <c r="E26" s="48"/>
      <c r="F26" s="48"/>
      <c r="G26" s="48"/>
      <c r="H26" s="48"/>
      <c r="I26" s="48"/>
      <c r="J26" s="48"/>
      <c r="K26" s="116"/>
      <c r="L26" s="49"/>
      <c r="M26" s="48"/>
    </row>
    <row r="27" spans="1:13"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</row>
  </sheetData>
  <mergeCells count="12">
    <mergeCell ref="L4:L5"/>
    <mergeCell ref="M4:M5"/>
    <mergeCell ref="A1:M1"/>
    <mergeCell ref="A2:G2"/>
    <mergeCell ref="H2:M2"/>
    <mergeCell ref="A3:G3"/>
    <mergeCell ref="H3:M3"/>
    <mergeCell ref="A4:A5"/>
    <mergeCell ref="B4:D4"/>
    <mergeCell ref="E4:G4"/>
    <mergeCell ref="H4:H5"/>
    <mergeCell ref="I4:K4"/>
  </mergeCells>
  <phoneticPr fontId="4"/>
  <pageMargins left="0.59055118110236227" right="0.37" top="0.78740157480314965" bottom="0.78740157480314965" header="0.51181102362204722" footer="0.51181102362204722"/>
  <pageSetup paperSize="9" orientation="portrait" r:id="rId1"/>
  <headerFooter alignWithMargins="0"/>
  <ignoredErrors>
    <ignoredError sqref="K10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2"/>
  <sheetViews>
    <sheetView showGridLines="0" zoomScaleNormal="100" zoomScaleSheetLayoutView="71" workbookViewId="0">
      <selection sqref="A1:F1"/>
    </sheetView>
  </sheetViews>
  <sheetFormatPr defaultRowHeight="16.5" customHeight="1"/>
  <cols>
    <col min="1" max="1" width="8.625" style="556" customWidth="1"/>
    <col min="2" max="2" width="25.625" style="511" customWidth="1"/>
    <col min="3" max="3" width="8.625" style="511" customWidth="1"/>
    <col min="4" max="4" width="25.625" style="511" customWidth="1"/>
    <col min="5" max="5" width="8.625" style="511" customWidth="1"/>
    <col min="6" max="6" width="25.625" style="519" customWidth="1"/>
    <col min="7" max="7" width="8.625" style="519" customWidth="1"/>
    <col min="8" max="8" width="25.625" style="511" customWidth="1"/>
    <col min="9" max="9" width="8.625" style="511" customWidth="1"/>
    <col min="10" max="10" width="25.625" style="511" customWidth="1"/>
    <col min="11" max="11" width="8.625" style="513" customWidth="1"/>
    <col min="12" max="12" width="25.625" style="511" customWidth="1"/>
    <col min="13" max="16384" width="9" style="511"/>
  </cols>
  <sheetData>
    <row r="1" spans="1:14" ht="18" customHeight="1">
      <c r="A1" s="923" t="s">
        <v>1148</v>
      </c>
      <c r="B1" s="923"/>
      <c r="C1" s="923"/>
      <c r="D1" s="923"/>
      <c r="E1" s="923"/>
      <c r="F1" s="923"/>
      <c r="G1" s="924" t="s">
        <v>1079</v>
      </c>
      <c r="H1" s="924"/>
      <c r="I1" s="924"/>
      <c r="J1" s="924"/>
      <c r="K1" s="924"/>
      <c r="L1" s="924"/>
    </row>
    <row r="2" spans="1:14" ht="10.5" customHeight="1" thickBot="1">
      <c r="A2" s="512"/>
      <c r="B2" s="513"/>
      <c r="C2" s="514"/>
      <c r="D2" s="514"/>
      <c r="E2" s="514"/>
      <c r="F2" s="514"/>
      <c r="G2" s="514"/>
      <c r="H2" s="514"/>
      <c r="I2" s="514"/>
      <c r="J2" s="514"/>
      <c r="K2" s="515"/>
      <c r="L2" s="516" t="s">
        <v>906</v>
      </c>
    </row>
    <row r="3" spans="1:14" ht="14.45" customHeight="1">
      <c r="A3" s="925" t="s">
        <v>304</v>
      </c>
      <c r="B3" s="926"/>
      <c r="C3" s="927" t="s">
        <v>513</v>
      </c>
      <c r="D3" s="928"/>
      <c r="E3" s="929" t="s">
        <v>541</v>
      </c>
      <c r="F3" s="927"/>
      <c r="G3" s="563" t="s">
        <v>907</v>
      </c>
      <c r="H3" s="518" t="s">
        <v>35</v>
      </c>
      <c r="I3" s="517" t="s">
        <v>784</v>
      </c>
      <c r="J3" s="518" t="s">
        <v>103</v>
      </c>
      <c r="K3" s="930" t="s">
        <v>563</v>
      </c>
      <c r="L3" s="931"/>
      <c r="M3" s="519"/>
      <c r="N3" s="519"/>
    </row>
    <row r="4" spans="1:14" ht="14.45" customHeight="1">
      <c r="A4" s="521" t="s">
        <v>908</v>
      </c>
      <c r="B4" s="520" t="s">
        <v>307</v>
      </c>
      <c r="C4" s="521" t="s">
        <v>909</v>
      </c>
      <c r="D4" s="520" t="s">
        <v>512</v>
      </c>
      <c r="E4" s="522" t="s">
        <v>910</v>
      </c>
      <c r="F4" s="519" t="s">
        <v>548</v>
      </c>
      <c r="G4" s="529" t="s">
        <v>911</v>
      </c>
      <c r="H4" s="520" t="s">
        <v>38</v>
      </c>
      <c r="I4" s="522" t="s">
        <v>912</v>
      </c>
      <c r="J4" s="520" t="s">
        <v>476</v>
      </c>
      <c r="K4" s="913" t="s">
        <v>610</v>
      </c>
      <c r="L4" s="916"/>
      <c r="M4" s="519"/>
      <c r="N4" s="519"/>
    </row>
    <row r="5" spans="1:14" ht="14.45" customHeight="1">
      <c r="A5" s="521" t="s">
        <v>911</v>
      </c>
      <c r="B5" s="520" t="s" ph="1">
        <v>705</v>
      </c>
      <c r="C5" s="521" t="s">
        <v>913</v>
      </c>
      <c r="D5" s="524" t="s">
        <v>511</v>
      </c>
      <c r="E5" s="522" t="s">
        <v>914</v>
      </c>
      <c r="F5" s="519" t="s">
        <v>549</v>
      </c>
      <c r="G5" s="521" t="s">
        <v>915</v>
      </c>
      <c r="H5" s="520" t="s">
        <v>39</v>
      </c>
      <c r="I5" s="522" t="s">
        <v>907</v>
      </c>
      <c r="J5" s="520" t="s">
        <v>114</v>
      </c>
      <c r="K5" s="522" t="s">
        <v>916</v>
      </c>
      <c r="L5" s="558" t="s">
        <v>544</v>
      </c>
      <c r="M5" s="519"/>
      <c r="N5" s="519"/>
    </row>
    <row r="6" spans="1:14" ht="14.45" customHeight="1">
      <c r="A6" s="521" t="s">
        <v>783</v>
      </c>
      <c r="B6" s="520" t="s">
        <v>314</v>
      </c>
      <c r="C6" s="522"/>
      <c r="D6" s="525" t="s">
        <v>1074</v>
      </c>
      <c r="E6" s="522" t="s">
        <v>785</v>
      </c>
      <c r="F6" s="519" t="s">
        <v>269</v>
      </c>
      <c r="G6" s="529" t="s">
        <v>911</v>
      </c>
      <c r="H6" s="520" t="s">
        <v>42</v>
      </c>
      <c r="I6" s="523" t="s">
        <v>911</v>
      </c>
      <c r="J6" s="520" t="s">
        <v>120</v>
      </c>
      <c r="K6" s="919" t="s">
        <v>611</v>
      </c>
      <c r="L6" s="920"/>
      <c r="M6" s="519"/>
      <c r="N6" s="519"/>
    </row>
    <row r="7" spans="1:14" ht="14.45" customHeight="1">
      <c r="A7" s="921" t="s">
        <v>1075</v>
      </c>
      <c r="B7" s="922"/>
      <c r="C7" s="912" t="s">
        <v>354</v>
      </c>
      <c r="D7" s="908"/>
      <c r="E7" s="522"/>
      <c r="F7" s="519" t="s">
        <v>106</v>
      </c>
      <c r="G7" s="521" t="s">
        <v>917</v>
      </c>
      <c r="H7" s="520" t="s">
        <v>102</v>
      </c>
      <c r="I7" s="522" t="s">
        <v>915</v>
      </c>
      <c r="J7" s="520" t="s">
        <v>124</v>
      </c>
      <c r="K7" s="522" t="s">
        <v>918</v>
      </c>
      <c r="L7" s="519" t="s">
        <v>604</v>
      </c>
      <c r="M7" s="519"/>
      <c r="N7" s="519"/>
    </row>
    <row r="8" spans="1:14" ht="14.45" customHeight="1">
      <c r="A8" s="521" t="s">
        <v>919</v>
      </c>
      <c r="B8" s="520" t="s">
        <v>338</v>
      </c>
      <c r="C8" s="522" t="s">
        <v>920</v>
      </c>
      <c r="D8" s="520" t="s">
        <v>564</v>
      </c>
      <c r="E8" s="522" t="s">
        <v>921</v>
      </c>
      <c r="F8" s="519" t="s">
        <v>21</v>
      </c>
      <c r="G8" s="529" t="s">
        <v>911</v>
      </c>
      <c r="H8" s="520" t="s">
        <v>107</v>
      </c>
      <c r="I8" s="522" t="s">
        <v>922</v>
      </c>
      <c r="J8" s="520" t="s">
        <v>128</v>
      </c>
      <c r="K8" s="526" t="s">
        <v>923</v>
      </c>
      <c r="L8" s="519" t="s">
        <v>565</v>
      </c>
      <c r="M8" s="519"/>
      <c r="N8" s="519"/>
    </row>
    <row r="9" spans="1:14" ht="14.45" customHeight="1">
      <c r="A9" s="521" t="s">
        <v>924</v>
      </c>
      <c r="B9" s="520" t="s" ph="1">
        <v>706</v>
      </c>
      <c r="C9" s="523" t="s">
        <v>911</v>
      </c>
      <c r="D9" s="520" t="s">
        <v>266</v>
      </c>
      <c r="E9" s="526" t="s">
        <v>925</v>
      </c>
      <c r="F9" s="519" t="s">
        <v>543</v>
      </c>
      <c r="G9" s="529" t="s">
        <v>911</v>
      </c>
      <c r="H9" s="520" t="s">
        <v>111</v>
      </c>
      <c r="I9" s="523" t="s">
        <v>911</v>
      </c>
      <c r="J9" s="520" t="s">
        <v>132</v>
      </c>
      <c r="K9" s="526" t="s">
        <v>926</v>
      </c>
      <c r="L9" s="519" t="s">
        <v>566</v>
      </c>
      <c r="M9" s="519"/>
      <c r="N9" s="519"/>
    </row>
    <row r="10" spans="1:14" ht="14.45" customHeight="1">
      <c r="A10" s="521" t="s">
        <v>911</v>
      </c>
      <c r="B10" s="520" t="s">
        <v>475</v>
      </c>
      <c r="C10" s="523" t="s">
        <v>911</v>
      </c>
      <c r="D10" s="520" t="s" ph="1">
        <v>712</v>
      </c>
      <c r="E10" s="912" t="s">
        <v>90</v>
      </c>
      <c r="F10" s="907"/>
      <c r="G10" s="529" t="s">
        <v>911</v>
      </c>
      <c r="H10" s="520" t="s">
        <v>113</v>
      </c>
      <c r="I10" s="522" t="s">
        <v>927</v>
      </c>
      <c r="J10" s="520" t="s" ph="1">
        <v>728</v>
      </c>
      <c r="K10" s="526" t="s">
        <v>928</v>
      </c>
      <c r="L10" s="519" t="s">
        <v>567</v>
      </c>
      <c r="M10" s="519"/>
      <c r="N10" s="519"/>
    </row>
    <row r="11" spans="1:14" ht="14.45" customHeight="1">
      <c r="A11" s="521" t="s">
        <v>929</v>
      </c>
      <c r="B11" s="520" t="s">
        <v>349</v>
      </c>
      <c r="C11" s="522" t="s">
        <v>930</v>
      </c>
      <c r="D11" s="520" t="s">
        <v>331</v>
      </c>
      <c r="E11" s="522" t="s">
        <v>931</v>
      </c>
      <c r="F11" s="519" t="s">
        <v>28</v>
      </c>
      <c r="G11" s="521" t="s">
        <v>932</v>
      </c>
      <c r="H11" s="520" t="s">
        <v>119</v>
      </c>
      <c r="I11" s="522" t="s">
        <v>933</v>
      </c>
      <c r="J11" s="520" t="s">
        <v>139</v>
      </c>
      <c r="K11" s="522"/>
      <c r="L11" s="559" t="s">
        <v>934</v>
      </c>
      <c r="M11" s="519"/>
      <c r="N11" s="519"/>
    </row>
    <row r="12" spans="1:14" ht="14.45" customHeight="1">
      <c r="A12" s="521" t="s">
        <v>935</v>
      </c>
      <c r="B12" s="520" t="s" ph="1">
        <v>707</v>
      </c>
      <c r="C12" s="527"/>
      <c r="D12" s="525" t="s">
        <v>530</v>
      </c>
      <c r="E12" s="522" t="s">
        <v>936</v>
      </c>
      <c r="F12" s="519" t="s">
        <v>34</v>
      </c>
      <c r="G12" s="521" t="s">
        <v>937</v>
      </c>
      <c r="H12" s="520" t="s">
        <v>123</v>
      </c>
      <c r="I12" s="523" t="s">
        <v>911</v>
      </c>
      <c r="J12" s="520" t="s">
        <v>145</v>
      </c>
      <c r="K12" s="522"/>
      <c r="L12" s="559"/>
      <c r="M12" s="519"/>
      <c r="N12" s="519"/>
    </row>
    <row r="13" spans="1:14" ht="14.45" customHeight="1">
      <c r="A13" s="521" t="s">
        <v>786</v>
      </c>
      <c r="B13" s="520" t="s">
        <v>357</v>
      </c>
      <c r="C13" s="912" t="s">
        <v>105</v>
      </c>
      <c r="D13" s="908"/>
      <c r="E13" s="522" t="s">
        <v>910</v>
      </c>
      <c r="F13" s="519" t="s">
        <v>37</v>
      </c>
      <c r="G13" s="521" t="s">
        <v>938</v>
      </c>
      <c r="H13" s="520" t="s">
        <v>127</v>
      </c>
      <c r="I13" s="522" t="s">
        <v>937</v>
      </c>
      <c r="J13" s="520" t="s">
        <v>150</v>
      </c>
      <c r="K13" s="913" t="s">
        <v>571</v>
      </c>
      <c r="L13" s="916"/>
      <c r="M13" s="519"/>
      <c r="N13" s="519"/>
    </row>
    <row r="14" spans="1:14" ht="14.45" customHeight="1">
      <c r="A14" s="521" t="s">
        <v>939</v>
      </c>
      <c r="B14" s="520" t="s">
        <v>264</v>
      </c>
      <c r="C14" s="522" t="s">
        <v>940</v>
      </c>
      <c r="D14" s="528" t="s">
        <v>515</v>
      </c>
      <c r="E14" s="523" t="s">
        <v>911</v>
      </c>
      <c r="F14" s="519" t="s">
        <v>787</v>
      </c>
      <c r="G14" s="521" t="s">
        <v>941</v>
      </c>
      <c r="H14" s="520" t="s" ph="1">
        <v>720</v>
      </c>
      <c r="I14" s="523" t="s">
        <v>911</v>
      </c>
      <c r="J14" s="520" t="s" ph="1">
        <v>729</v>
      </c>
      <c r="K14" s="913" t="s">
        <v>788</v>
      </c>
      <c r="L14" s="916"/>
      <c r="M14" s="519"/>
      <c r="N14" s="519"/>
    </row>
    <row r="15" spans="1:14" ht="14.45" customHeight="1">
      <c r="A15" s="529" t="s">
        <v>911</v>
      </c>
      <c r="B15" s="520" t="s">
        <v>457</v>
      </c>
      <c r="C15" s="522" t="s">
        <v>911</v>
      </c>
      <c r="D15" s="528" t="s">
        <v>789</v>
      </c>
      <c r="E15" s="523" t="s">
        <v>783</v>
      </c>
      <c r="F15" s="519" t="s">
        <v>41</v>
      </c>
      <c r="G15" s="529" t="s">
        <v>783</v>
      </c>
      <c r="H15" s="520" t="s">
        <v>136</v>
      </c>
      <c r="I15" s="522" t="s">
        <v>942</v>
      </c>
      <c r="J15" s="520" t="s">
        <v>306</v>
      </c>
      <c r="K15" s="522" t="s">
        <v>943</v>
      </c>
      <c r="L15" s="519" t="s">
        <v>104</v>
      </c>
      <c r="M15" s="519"/>
      <c r="N15" s="519"/>
    </row>
    <row r="16" spans="1:14" ht="14.45" customHeight="1">
      <c r="A16" s="521" t="s">
        <v>944</v>
      </c>
      <c r="B16" s="520" t="s">
        <v>614</v>
      </c>
      <c r="C16" s="912" t="s">
        <v>516</v>
      </c>
      <c r="D16" s="908"/>
      <c r="E16" s="522" t="s">
        <v>945</v>
      </c>
      <c r="F16" s="519" t="s">
        <v>101</v>
      </c>
      <c r="G16" s="521" t="s">
        <v>678</v>
      </c>
      <c r="H16" s="520" t="s">
        <v>138</v>
      </c>
      <c r="I16" s="522" t="s">
        <v>946</v>
      </c>
      <c r="J16" s="520" t="s">
        <v>311</v>
      </c>
      <c r="K16" s="522" t="s">
        <v>947</v>
      </c>
      <c r="L16" s="519" t="s">
        <v>108</v>
      </c>
      <c r="M16" s="519"/>
      <c r="N16" s="519"/>
    </row>
    <row r="17" spans="1:14" ht="14.45" customHeight="1">
      <c r="A17" s="521" t="s">
        <v>948</v>
      </c>
      <c r="B17" s="520" t="s">
        <v>467</v>
      </c>
      <c r="C17" s="522" t="s">
        <v>949</v>
      </c>
      <c r="D17" s="524" t="s">
        <v>517</v>
      </c>
      <c r="E17" s="522" t="s">
        <v>950</v>
      </c>
      <c r="F17" s="519" t="s" ph="1">
        <v>715</v>
      </c>
      <c r="G17" s="521" t="s">
        <v>951</v>
      </c>
      <c r="H17" s="520" t="s">
        <v>144</v>
      </c>
      <c r="I17" s="522" t="s">
        <v>952</v>
      </c>
      <c r="J17" s="520" t="s" ph="1">
        <v>730</v>
      </c>
      <c r="K17" s="529" t="s">
        <v>911</v>
      </c>
      <c r="L17" s="519" t="s">
        <v>112</v>
      </c>
      <c r="M17" s="519"/>
      <c r="N17" s="519"/>
    </row>
    <row r="18" spans="1:14" ht="14.45" customHeight="1">
      <c r="A18" s="521" t="s">
        <v>953</v>
      </c>
      <c r="B18" s="520" t="s">
        <v>470</v>
      </c>
      <c r="C18" s="522"/>
      <c r="D18" s="525" t="s">
        <v>790</v>
      </c>
      <c r="E18" s="522"/>
      <c r="F18" s="519" t="s">
        <v>482</v>
      </c>
      <c r="G18" s="529" t="s">
        <v>911</v>
      </c>
      <c r="H18" s="520" t="s">
        <v>149</v>
      </c>
      <c r="I18" s="522" t="s">
        <v>954</v>
      </c>
      <c r="J18" s="520" t="s">
        <v>319</v>
      </c>
      <c r="K18" s="523" t="s">
        <v>911</v>
      </c>
      <c r="L18" s="519" t="s">
        <v>115</v>
      </c>
      <c r="M18" s="519"/>
      <c r="N18" s="519"/>
    </row>
    <row r="19" spans="1:14" ht="14.45" customHeight="1">
      <c r="A19" s="529" t="s">
        <v>911</v>
      </c>
      <c r="B19" s="520" t="s" ph="1">
        <v>708</v>
      </c>
      <c r="C19" s="521"/>
      <c r="D19" s="530" t="s">
        <v>955</v>
      </c>
      <c r="E19" s="522" t="s">
        <v>956</v>
      </c>
      <c r="F19" s="519" t="s">
        <v>270</v>
      </c>
      <c r="G19" s="529" t="s">
        <v>911</v>
      </c>
      <c r="H19" s="520" t="s">
        <v>153</v>
      </c>
      <c r="I19" s="522" t="s">
        <v>957</v>
      </c>
      <c r="J19" s="520" t="s">
        <v>168</v>
      </c>
      <c r="K19" s="523" t="s">
        <v>911</v>
      </c>
      <c r="L19" s="519" t="s">
        <v>121</v>
      </c>
      <c r="M19" s="521"/>
      <c r="N19" s="519"/>
    </row>
    <row r="20" spans="1:14" ht="14.45" customHeight="1">
      <c r="A20" s="529" t="s">
        <v>911</v>
      </c>
      <c r="B20" s="520" t="s" ph="1">
        <v>709</v>
      </c>
      <c r="C20" s="521"/>
      <c r="D20" s="530"/>
      <c r="E20" s="522" t="s">
        <v>958</v>
      </c>
      <c r="F20" s="519" t="s" ph="1">
        <v>804</v>
      </c>
      <c r="G20" s="521" t="s">
        <v>954</v>
      </c>
      <c r="H20" s="520" t="s">
        <v>158</v>
      </c>
      <c r="I20" s="522" t="s">
        <v>959</v>
      </c>
      <c r="J20" s="520" t="s">
        <v>69</v>
      </c>
      <c r="K20" s="523" t="s">
        <v>911</v>
      </c>
      <c r="L20" s="519" t="s">
        <v>125</v>
      </c>
      <c r="M20" s="519"/>
      <c r="N20" s="519"/>
    </row>
    <row r="21" spans="1:14" ht="14.45" customHeight="1">
      <c r="A21" s="521" t="s">
        <v>960</v>
      </c>
      <c r="B21" s="520" t="s">
        <v>961</v>
      </c>
      <c r="C21" s="519"/>
      <c r="D21" s="519"/>
      <c r="E21" s="522" t="s">
        <v>962</v>
      </c>
      <c r="F21" s="519" t="s">
        <v>118</v>
      </c>
      <c r="G21" s="521" t="s">
        <v>963</v>
      </c>
      <c r="H21" s="520" t="s">
        <v>160</v>
      </c>
      <c r="I21" s="531" t="s">
        <v>964</v>
      </c>
      <c r="J21" s="520" t="s">
        <v>70</v>
      </c>
      <c r="K21" s="522" t="s">
        <v>965</v>
      </c>
      <c r="L21" s="519" t="s">
        <v>129</v>
      </c>
      <c r="M21" s="519"/>
      <c r="N21" s="519"/>
    </row>
    <row r="22" spans="1:14" ht="14.45" customHeight="1">
      <c r="A22" s="529"/>
      <c r="B22" s="520" t="s">
        <v>27</v>
      </c>
      <c r="C22" s="917" t="s">
        <v>966</v>
      </c>
      <c r="D22" s="918"/>
      <c r="E22" s="522"/>
      <c r="F22" s="519" t="s">
        <v>271</v>
      </c>
      <c r="G22" s="521" t="s">
        <v>959</v>
      </c>
      <c r="H22" s="520" t="s">
        <v>54</v>
      </c>
      <c r="I22" s="531" t="s">
        <v>911</v>
      </c>
      <c r="J22" s="520" t="s">
        <v>792</v>
      </c>
      <c r="K22" s="522" t="s">
        <v>967</v>
      </c>
      <c r="L22" s="519" t="s">
        <v>133</v>
      </c>
      <c r="M22" s="519"/>
      <c r="N22" s="519"/>
    </row>
    <row r="23" spans="1:14" ht="14.45" customHeight="1">
      <c r="A23" s="529"/>
      <c r="B23" s="520" t="s" ph="1">
        <v>721</v>
      </c>
      <c r="C23" s="522" t="s">
        <v>931</v>
      </c>
      <c r="D23" s="520" t="s" ph="1">
        <v>791</v>
      </c>
      <c r="E23" s="522" t="s">
        <v>968</v>
      </c>
      <c r="F23" s="519" t="s">
        <v>333</v>
      </c>
      <c r="G23" s="539" t="s">
        <v>911</v>
      </c>
      <c r="H23" s="520" t="s">
        <v>55</v>
      </c>
      <c r="I23" s="531" t="s">
        <v>911</v>
      </c>
      <c r="J23" s="520" t="s">
        <v>71</v>
      </c>
      <c r="K23" s="522" t="s">
        <v>969</v>
      </c>
      <c r="L23" s="519" t="s">
        <v>84</v>
      </c>
      <c r="M23" s="519"/>
      <c r="N23" s="519"/>
    </row>
    <row r="24" spans="1:14" ht="14.45" customHeight="1">
      <c r="A24" s="529"/>
      <c r="B24" s="520" t="s" ph="1">
        <v>970</v>
      </c>
      <c r="C24" s="523" t="s">
        <v>911</v>
      </c>
      <c r="D24" s="520" t="s">
        <v>40</v>
      </c>
      <c r="E24" s="522" t="s">
        <v>921</v>
      </c>
      <c r="F24" s="519" t="s" ph="1">
        <v>716</v>
      </c>
      <c r="G24" s="539" t="s">
        <v>911</v>
      </c>
      <c r="H24" s="520" t="s">
        <v>56</v>
      </c>
      <c r="I24" s="522" t="s">
        <v>1076</v>
      </c>
      <c r="J24" s="520" t="s">
        <v>72</v>
      </c>
      <c r="K24" s="522" t="s">
        <v>971</v>
      </c>
      <c r="L24" s="519" t="s">
        <v>137</v>
      </c>
      <c r="M24" s="519"/>
      <c r="N24" s="519"/>
    </row>
    <row r="25" spans="1:14" ht="14.45" customHeight="1">
      <c r="A25" s="529"/>
      <c r="B25" s="520" t="s">
        <v>972</v>
      </c>
      <c r="C25" s="522" t="s">
        <v>973</v>
      </c>
      <c r="D25" s="520" t="s" ph="1">
        <v>974</v>
      </c>
      <c r="E25" s="522" t="s">
        <v>975</v>
      </c>
      <c r="F25" s="519" t="s" ph="1">
        <v>722</v>
      </c>
      <c r="G25" s="521" t="s">
        <v>976</v>
      </c>
      <c r="H25" s="520" t="s">
        <v>57</v>
      </c>
      <c r="I25" s="522" t="s">
        <v>976</v>
      </c>
      <c r="J25" s="520" t="s">
        <v>73</v>
      </c>
      <c r="K25" s="522" t="s">
        <v>977</v>
      </c>
      <c r="L25" s="519" t="s">
        <v>140</v>
      </c>
      <c r="M25" s="519"/>
      <c r="N25" s="519"/>
    </row>
    <row r="26" spans="1:14" ht="14.45" customHeight="1">
      <c r="A26" s="521" t="s">
        <v>978</v>
      </c>
      <c r="B26" s="520" t="s">
        <v>109</v>
      </c>
      <c r="C26" s="522" t="s">
        <v>979</v>
      </c>
      <c r="D26" s="520" t="s">
        <v>100</v>
      </c>
      <c r="E26" s="912" t="s">
        <v>131</v>
      </c>
      <c r="F26" s="907"/>
      <c r="G26" s="539" t="s">
        <v>911</v>
      </c>
      <c r="H26" s="520" t="s">
        <v>58</v>
      </c>
      <c r="I26" s="531" t="s">
        <v>911</v>
      </c>
      <c r="J26" s="520" t="s">
        <v>74</v>
      </c>
      <c r="K26" s="522"/>
      <c r="L26" s="519" t="s">
        <v>146</v>
      </c>
      <c r="M26" s="519"/>
      <c r="N26" s="519"/>
    </row>
    <row r="27" spans="1:14" ht="14.45" customHeight="1">
      <c r="A27" s="521" t="s">
        <v>980</v>
      </c>
      <c r="B27" s="520" t="s" ph="1">
        <v>793</v>
      </c>
      <c r="C27" s="522" t="s">
        <v>936</v>
      </c>
      <c r="D27" s="520" t="s" ph="1">
        <v>801</v>
      </c>
      <c r="E27" s="522" t="s">
        <v>981</v>
      </c>
      <c r="F27" s="519" t="s">
        <v>135</v>
      </c>
      <c r="G27" s="539" t="s">
        <v>911</v>
      </c>
      <c r="H27" s="532" t="s">
        <v>240</v>
      </c>
      <c r="I27" s="531" t="s">
        <v>911</v>
      </c>
      <c r="J27" s="520" t="s">
        <v>75</v>
      </c>
      <c r="K27" s="522" t="s">
        <v>982</v>
      </c>
      <c r="L27" s="519" t="s">
        <v>85</v>
      </c>
      <c r="M27" s="519"/>
      <c r="N27" s="519"/>
    </row>
    <row r="28" spans="1:14" ht="14.45" customHeight="1">
      <c r="A28" s="529" t="s">
        <v>911</v>
      </c>
      <c r="B28" s="520" t="s">
        <v>328</v>
      </c>
      <c r="C28" s="523" t="s">
        <v>911</v>
      </c>
      <c r="D28" s="520" t="s">
        <v>110</v>
      </c>
      <c r="E28" s="912" t="s">
        <v>172</v>
      </c>
      <c r="F28" s="907"/>
      <c r="G28" s="539" t="s">
        <v>911</v>
      </c>
      <c r="H28" s="520" t="s">
        <v>59</v>
      </c>
      <c r="I28" s="522" t="s">
        <v>983</v>
      </c>
      <c r="J28" s="520" t="s">
        <v>273</v>
      </c>
      <c r="K28" s="522" t="s">
        <v>334</v>
      </c>
      <c r="L28" s="519" t="s">
        <v>86</v>
      </c>
      <c r="M28" s="519"/>
      <c r="N28" s="519"/>
    </row>
    <row r="29" spans="1:14" ht="14.45" customHeight="1">
      <c r="A29" s="521" t="s">
        <v>984</v>
      </c>
      <c r="B29" s="520" t="s">
        <v>116</v>
      </c>
      <c r="C29" s="522" t="s">
        <v>985</v>
      </c>
      <c r="D29" s="520" t="s" ph="1">
        <v>713</v>
      </c>
      <c r="E29" s="522" t="s">
        <v>986</v>
      </c>
      <c r="F29" s="519" t="s">
        <v>143</v>
      </c>
      <c r="G29" s="539" t="s">
        <v>911</v>
      </c>
      <c r="H29" s="520" t="s">
        <v>60</v>
      </c>
      <c r="I29" s="523" t="s">
        <v>911</v>
      </c>
      <c r="J29" s="520" t="s">
        <v>76</v>
      </c>
      <c r="K29" s="522" t="s">
        <v>987</v>
      </c>
      <c r="L29" s="560" t="s">
        <v>251</v>
      </c>
      <c r="M29" s="519"/>
      <c r="N29" s="519"/>
    </row>
    <row r="30" spans="1:14" ht="14.45" customHeight="1">
      <c r="A30" s="529" t="s">
        <v>911</v>
      </c>
      <c r="B30" s="520" t="s">
        <v>122</v>
      </c>
      <c r="C30" s="523" t="s">
        <v>911</v>
      </c>
      <c r="D30" s="520" t="s">
        <v>117</v>
      </c>
      <c r="E30" s="522" t="s">
        <v>936</v>
      </c>
      <c r="F30" s="519" t="s">
        <v>47</v>
      </c>
      <c r="G30" s="539" t="s">
        <v>911</v>
      </c>
      <c r="H30" s="520" t="s">
        <v>61</v>
      </c>
      <c r="I30" s="523" t="s">
        <v>911</v>
      </c>
      <c r="J30" s="520" t="s">
        <v>77</v>
      </c>
      <c r="K30" s="522"/>
      <c r="L30" s="519" t="s">
        <v>484</v>
      </c>
      <c r="M30" s="519"/>
      <c r="N30" s="519"/>
    </row>
    <row r="31" spans="1:14" ht="14.45" customHeight="1">
      <c r="A31" s="529" t="s">
        <v>783</v>
      </c>
      <c r="B31" s="520" t="s">
        <v>126</v>
      </c>
      <c r="C31" s="523" t="s">
        <v>911</v>
      </c>
      <c r="D31" s="520" t="s">
        <v>407</v>
      </c>
      <c r="E31" s="531" t="s">
        <v>911</v>
      </c>
      <c r="F31" s="519" t="s">
        <v>48</v>
      </c>
      <c r="G31" s="539" t="s">
        <v>911</v>
      </c>
      <c r="H31" s="520" t="s">
        <v>62</v>
      </c>
      <c r="I31" s="522" t="s">
        <v>988</v>
      </c>
      <c r="J31" s="533" t="s">
        <v>526</v>
      </c>
      <c r="K31" s="522" t="s">
        <v>334</v>
      </c>
      <c r="L31" s="519" t="s">
        <v>252</v>
      </c>
      <c r="M31" s="519"/>
      <c r="N31" s="519"/>
    </row>
    <row r="32" spans="1:14" ht="14.45" customHeight="1">
      <c r="A32" s="521" t="s">
        <v>989</v>
      </c>
      <c r="B32" s="534" t="s" ph="1">
        <v>802</v>
      </c>
      <c r="C32" s="523" t="s">
        <v>911</v>
      </c>
      <c r="D32" s="520" t="s">
        <v>130</v>
      </c>
      <c r="E32" s="522" t="s">
        <v>990</v>
      </c>
      <c r="F32" s="519" t="s" ph="1">
        <v>717</v>
      </c>
      <c r="G32" s="539" t="s">
        <v>911</v>
      </c>
      <c r="H32" s="520" t="s">
        <v>63</v>
      </c>
      <c r="I32" s="522" t="s">
        <v>991</v>
      </c>
      <c r="J32" s="533" t="s">
        <v>609</v>
      </c>
      <c r="K32" s="522"/>
      <c r="L32" s="519" t="s">
        <v>485</v>
      </c>
      <c r="M32" s="519"/>
      <c r="N32" s="519"/>
    </row>
    <row r="33" spans="1:14" ht="14.45" customHeight="1">
      <c r="A33" s="521" t="s">
        <v>992</v>
      </c>
      <c r="B33" s="520" t="s">
        <v>612</v>
      </c>
      <c r="C33" s="523" t="s">
        <v>911</v>
      </c>
      <c r="D33" s="520" t="s">
        <v>134</v>
      </c>
      <c r="E33" s="522" t="s">
        <v>962</v>
      </c>
      <c r="F33" s="519" t="s">
        <v>993</v>
      </c>
      <c r="G33" s="521" t="s">
        <v>994</v>
      </c>
      <c r="H33" s="520" t="s">
        <v>238</v>
      </c>
      <c r="I33" s="912"/>
      <c r="J33" s="908"/>
      <c r="K33" s="522" t="s">
        <v>995</v>
      </c>
      <c r="L33" s="519" t="s">
        <v>253</v>
      </c>
      <c r="M33" s="519"/>
      <c r="N33" s="519"/>
    </row>
    <row r="34" spans="1:14" ht="14.45" customHeight="1">
      <c r="A34" s="521" t="s">
        <v>996</v>
      </c>
      <c r="B34" s="520" t="s">
        <v>330</v>
      </c>
      <c r="C34" s="522" t="s">
        <v>997</v>
      </c>
      <c r="D34" s="520" t="s">
        <v>142</v>
      </c>
      <c r="E34" s="522" t="s">
        <v>998</v>
      </c>
      <c r="F34" s="519" t="s">
        <v>154</v>
      </c>
      <c r="G34" s="521" t="s">
        <v>334</v>
      </c>
      <c r="H34" s="520" t="s">
        <v>239</v>
      </c>
      <c r="I34" s="913" t="s">
        <v>999</v>
      </c>
      <c r="J34" s="914"/>
      <c r="K34" s="522" t="s">
        <v>334</v>
      </c>
      <c r="L34" s="519" t="s">
        <v>254</v>
      </c>
      <c r="M34" s="519"/>
      <c r="N34" s="519"/>
    </row>
    <row r="35" spans="1:14" ht="14.45" customHeight="1">
      <c r="A35" s="521" t="s">
        <v>1000</v>
      </c>
      <c r="B35" s="520" t="s">
        <v>141</v>
      </c>
      <c r="C35" s="523" t="s">
        <v>911</v>
      </c>
      <c r="D35" s="520" t="s">
        <v>148</v>
      </c>
      <c r="E35" s="522" t="s">
        <v>799</v>
      </c>
      <c r="F35" s="519" t="s">
        <v>49</v>
      </c>
      <c r="H35" s="520"/>
      <c r="I35" s="522" t="s">
        <v>976</v>
      </c>
      <c r="J35" s="520" t="s">
        <v>78</v>
      </c>
      <c r="K35" s="522" t="s">
        <v>334</v>
      </c>
      <c r="L35" s="519" t="s">
        <v>255</v>
      </c>
      <c r="M35" s="519"/>
      <c r="N35" s="519"/>
    </row>
    <row r="36" spans="1:14" ht="14.45" customHeight="1">
      <c r="A36" s="521" t="s">
        <v>1001</v>
      </c>
      <c r="B36" s="536" t="s">
        <v>613</v>
      </c>
      <c r="C36" s="523" t="s">
        <v>783</v>
      </c>
      <c r="D36" s="520" t="s">
        <v>152</v>
      </c>
      <c r="E36" s="522" t="s">
        <v>1002</v>
      </c>
      <c r="F36" s="519" t="s">
        <v>159</v>
      </c>
      <c r="G36" s="907" t="s">
        <v>224</v>
      </c>
      <c r="H36" s="908"/>
      <c r="I36" s="519"/>
      <c r="J36" s="519"/>
      <c r="K36" s="522" t="s">
        <v>334</v>
      </c>
      <c r="L36" s="519" t="s">
        <v>256</v>
      </c>
      <c r="M36" s="519"/>
      <c r="N36" s="519"/>
    </row>
    <row r="37" spans="1:14" ht="14.45" customHeight="1">
      <c r="A37" s="521" t="s">
        <v>1003</v>
      </c>
      <c r="B37" s="520" t="s">
        <v>329</v>
      </c>
      <c r="C37" s="522" t="s">
        <v>914</v>
      </c>
      <c r="D37" s="520" t="s">
        <v>267</v>
      </c>
      <c r="E37" s="522" t="s">
        <v>1004</v>
      </c>
      <c r="F37" s="519" t="s">
        <v>50</v>
      </c>
      <c r="G37" s="521" t="s">
        <v>1005</v>
      </c>
      <c r="H37" s="520" t="s">
        <v>356</v>
      </c>
      <c r="I37" s="913" t="s">
        <v>1006</v>
      </c>
      <c r="J37" s="915"/>
      <c r="K37" s="522" t="s">
        <v>334</v>
      </c>
      <c r="L37" s="560" t="s">
        <v>257</v>
      </c>
      <c r="M37" s="519"/>
      <c r="N37" s="519"/>
    </row>
    <row r="38" spans="1:14" ht="14.45" customHeight="1">
      <c r="A38" s="521" t="s">
        <v>1007</v>
      </c>
      <c r="B38" s="520" t="s">
        <v>265</v>
      </c>
      <c r="C38" s="521" t="s">
        <v>1008</v>
      </c>
      <c r="D38" s="520" t="s">
        <v>305</v>
      </c>
      <c r="E38" s="522" t="s">
        <v>783</v>
      </c>
      <c r="F38" s="519" t="s">
        <v>51</v>
      </c>
      <c r="G38" s="521" t="s">
        <v>1009</v>
      </c>
      <c r="H38" s="520" t="s">
        <v>453</v>
      </c>
      <c r="I38" s="522" t="s">
        <v>1010</v>
      </c>
      <c r="J38" s="519" t="s" ph="1">
        <v>731</v>
      </c>
      <c r="K38" s="522" t="s">
        <v>1011</v>
      </c>
      <c r="L38" s="558" t="s">
        <v>477</v>
      </c>
      <c r="M38" s="519"/>
      <c r="N38" s="519"/>
    </row>
    <row r="39" spans="1:14" ht="14.45" customHeight="1">
      <c r="A39" s="521" t="s">
        <v>1012</v>
      </c>
      <c r="B39" s="520" t="s">
        <v>316</v>
      </c>
      <c r="C39" s="521" t="s">
        <v>1013</v>
      </c>
      <c r="D39" s="520" t="s">
        <v>44</v>
      </c>
      <c r="E39" s="522" t="s">
        <v>1014</v>
      </c>
      <c r="F39" s="519" t="s">
        <v>52</v>
      </c>
      <c r="G39" s="521" t="s">
        <v>1015</v>
      </c>
      <c r="H39" s="520" t="s">
        <v>455</v>
      </c>
      <c r="I39" s="523" t="s">
        <v>911</v>
      </c>
      <c r="J39" s="519" t="s">
        <v>345</v>
      </c>
      <c r="K39" s="522" t="s">
        <v>1016</v>
      </c>
      <c r="L39" s="519" t="s">
        <v>478</v>
      </c>
      <c r="M39" s="519"/>
      <c r="N39" s="519"/>
    </row>
    <row r="40" spans="1:14" ht="14.45" customHeight="1">
      <c r="A40" s="521" t="s">
        <v>1017</v>
      </c>
      <c r="B40" s="519" t="s">
        <v>507</v>
      </c>
      <c r="C40" s="522" t="s">
        <v>1018</v>
      </c>
      <c r="D40" s="520" t="s">
        <v>308</v>
      </c>
      <c r="E40" s="531" t="s">
        <v>911</v>
      </c>
      <c r="F40" s="519" t="s">
        <v>53</v>
      </c>
      <c r="G40" s="521" t="s">
        <v>1019</v>
      </c>
      <c r="H40" s="520" t="s">
        <v>64</v>
      </c>
      <c r="I40" s="522" t="s">
        <v>1020</v>
      </c>
      <c r="J40" s="519" t="s">
        <v>348</v>
      </c>
      <c r="K40" s="522" t="s">
        <v>1021</v>
      </c>
      <c r="L40" s="519" t="s">
        <v>479</v>
      </c>
      <c r="M40" s="519"/>
      <c r="N40" s="519"/>
    </row>
    <row r="41" spans="1:14" ht="14.45" customHeight="1">
      <c r="A41" s="529" t="s">
        <v>1022</v>
      </c>
      <c r="B41" s="519" t="s">
        <v>536</v>
      </c>
      <c r="C41" s="522" t="s">
        <v>1023</v>
      </c>
      <c r="D41" s="520" t="s">
        <v>1024</v>
      </c>
      <c r="E41" s="535"/>
      <c r="F41" s="530" t="s">
        <v>676</v>
      </c>
      <c r="G41" s="529" t="s">
        <v>911</v>
      </c>
      <c r="H41" s="520" t="s">
        <v>67</v>
      </c>
      <c r="I41" s="522" t="s">
        <v>1025</v>
      </c>
      <c r="J41" s="519" t="s" ph="1">
        <v>732</v>
      </c>
      <c r="K41" s="522" t="s">
        <v>1026</v>
      </c>
      <c r="L41" s="519" t="s">
        <v>486</v>
      </c>
      <c r="M41" s="519"/>
      <c r="N41" s="519"/>
    </row>
    <row r="42" spans="1:14" ht="14.45" customHeight="1">
      <c r="A42" s="561"/>
      <c r="B42" s="519" t="s">
        <v>537</v>
      </c>
      <c r="C42" s="523" t="s">
        <v>911</v>
      </c>
      <c r="D42" s="520" t="s">
        <v>487</v>
      </c>
      <c r="E42" s="535"/>
      <c r="F42" s="530"/>
      <c r="G42" s="529" t="s">
        <v>911</v>
      </c>
      <c r="H42" s="520" t="s">
        <v>68</v>
      </c>
      <c r="I42" s="522" t="s">
        <v>1027</v>
      </c>
      <c r="J42" s="537" t="s">
        <v>353</v>
      </c>
      <c r="K42" s="522" t="s">
        <v>334</v>
      </c>
      <c r="L42" s="519" t="s">
        <v>506</v>
      </c>
      <c r="M42" s="519"/>
      <c r="N42" s="519"/>
    </row>
    <row r="43" spans="1:14" ht="14.45" customHeight="1">
      <c r="A43" s="561"/>
      <c r="B43" s="519" t="s">
        <v>538</v>
      </c>
      <c r="C43" s="523"/>
      <c r="D43" s="520" t="s">
        <v>268</v>
      </c>
      <c r="E43" s="535"/>
      <c r="F43" s="530"/>
      <c r="G43" s="529"/>
      <c r="H43" s="520" t="s" ph="1">
        <v>723</v>
      </c>
      <c r="I43" s="522" t="s">
        <v>1028</v>
      </c>
      <c r="J43" s="519" t="s" ph="1">
        <v>733</v>
      </c>
      <c r="K43" s="522" t="s">
        <v>1029</v>
      </c>
      <c r="L43" s="519" t="s">
        <v>545</v>
      </c>
      <c r="M43" s="519"/>
      <c r="N43" s="519"/>
    </row>
    <row r="44" spans="1:14" ht="14.45" customHeight="1">
      <c r="A44" s="561"/>
      <c r="B44" s="519" t="s">
        <v>539</v>
      </c>
      <c r="C44" s="522" t="s">
        <v>1030</v>
      </c>
      <c r="D44" s="519" t="s">
        <v>45</v>
      </c>
      <c r="E44" s="535"/>
      <c r="F44" s="530"/>
      <c r="H44" s="520"/>
      <c r="I44" s="538" t="s">
        <v>1031</v>
      </c>
      <c r="J44" s="519" t="s">
        <v>454</v>
      </c>
      <c r="K44" s="522" t="s">
        <v>334</v>
      </c>
      <c r="L44" s="519" t="s">
        <v>561</v>
      </c>
      <c r="M44" s="519"/>
      <c r="N44" s="519"/>
    </row>
    <row r="45" spans="1:14" ht="14.45" customHeight="1">
      <c r="A45" s="561"/>
      <c r="B45" s="519" t="s">
        <v>540</v>
      </c>
      <c r="C45" s="522" t="s">
        <v>1032</v>
      </c>
      <c r="D45" s="519" t="s">
        <v>313</v>
      </c>
      <c r="E45" s="912" t="s">
        <v>272</v>
      </c>
      <c r="F45" s="907"/>
      <c r="G45" s="907" t="s">
        <v>542</v>
      </c>
      <c r="H45" s="908"/>
      <c r="I45" s="522" t="s">
        <v>334</v>
      </c>
      <c r="J45" s="520" t="s">
        <v>456</v>
      </c>
      <c r="K45" s="522" t="s">
        <v>334</v>
      </c>
      <c r="L45" s="519" t="s">
        <v>562</v>
      </c>
      <c r="M45" s="519"/>
      <c r="N45" s="519"/>
    </row>
    <row r="46" spans="1:14" ht="14.45" customHeight="1">
      <c r="A46" s="529" t="s">
        <v>1033</v>
      </c>
      <c r="B46" s="519" t="s">
        <v>670</v>
      </c>
      <c r="C46" s="522" t="s">
        <v>1034</v>
      </c>
      <c r="D46" s="519" t="s">
        <v>46</v>
      </c>
      <c r="E46" s="522" t="s">
        <v>1035</v>
      </c>
      <c r="F46" s="519" t="s">
        <v>309</v>
      </c>
      <c r="G46" s="521" t="s">
        <v>237</v>
      </c>
      <c r="H46" s="520" t="s">
        <v>310</v>
      </c>
      <c r="I46" s="521" t="s">
        <v>1036</v>
      </c>
      <c r="J46" s="520" t="s">
        <v>480</v>
      </c>
      <c r="K46" s="531" t="s">
        <v>1037</v>
      </c>
      <c r="L46" s="519" t="s">
        <v>672</v>
      </c>
      <c r="M46" s="519"/>
      <c r="N46" s="519"/>
    </row>
    <row r="47" spans="1:14" ht="14.45" customHeight="1">
      <c r="A47" s="561"/>
      <c r="B47" s="519" t="s">
        <v>671</v>
      </c>
      <c r="C47" s="522" t="s">
        <v>1038</v>
      </c>
      <c r="D47" s="519" t="s" ph="1">
        <v>714</v>
      </c>
      <c r="E47" s="523" t="s">
        <v>911</v>
      </c>
      <c r="F47" s="519" t="s" ph="1">
        <v>718</v>
      </c>
      <c r="G47" s="521" t="s">
        <v>1039</v>
      </c>
      <c r="H47" s="520" t="s">
        <v>550</v>
      </c>
      <c r="I47" s="531" t="s">
        <v>1036</v>
      </c>
      <c r="J47" s="520" t="s">
        <v>466</v>
      </c>
      <c r="K47" s="539" t="s">
        <v>911</v>
      </c>
      <c r="L47" s="519" t="s">
        <v>673</v>
      </c>
      <c r="M47" s="519"/>
      <c r="N47" s="519"/>
    </row>
    <row r="48" spans="1:14" ht="14.45" customHeight="1">
      <c r="A48" s="526">
        <v>43669</v>
      </c>
      <c r="B48" s="519" t="s" ph="1">
        <v>1040</v>
      </c>
      <c r="C48" s="522" t="s">
        <v>1041</v>
      </c>
      <c r="D48" s="519" t="s">
        <v>339</v>
      </c>
      <c r="E48" s="522" t="s">
        <v>1042</v>
      </c>
      <c r="F48" s="519" t="s">
        <v>317</v>
      </c>
      <c r="G48" s="521" t="s">
        <v>1036</v>
      </c>
      <c r="H48" s="520" t="s">
        <v>318</v>
      </c>
      <c r="I48" s="522" t="s">
        <v>915</v>
      </c>
      <c r="J48" s="520" t="s">
        <v>481</v>
      </c>
      <c r="K48" s="539" t="s">
        <v>911</v>
      </c>
      <c r="L48" s="519" t="s">
        <v>674</v>
      </c>
      <c r="M48" s="519"/>
      <c r="N48" s="519"/>
    </row>
    <row r="49" spans="1:14" ht="14.45" customHeight="1">
      <c r="A49" s="907" t="s">
        <v>147</v>
      </c>
      <c r="B49" s="907"/>
      <c r="C49" s="523" t="s">
        <v>911</v>
      </c>
      <c r="D49" s="519" t="s">
        <v>342</v>
      </c>
      <c r="E49" s="522" t="s">
        <v>1043</v>
      </c>
      <c r="F49" s="519" t="s">
        <v>336</v>
      </c>
      <c r="G49" s="529" t="s">
        <v>911</v>
      </c>
      <c r="H49" s="520" t="s">
        <v>337</v>
      </c>
      <c r="I49" s="522" t="s">
        <v>334</v>
      </c>
      <c r="J49" s="520" t="s">
        <v>0</v>
      </c>
      <c r="K49" s="522"/>
      <c r="L49" s="519"/>
      <c r="M49" s="519"/>
      <c r="N49" s="519"/>
    </row>
    <row r="50" spans="1:14" ht="14.45" customHeight="1">
      <c r="A50" s="521" t="s">
        <v>1044</v>
      </c>
      <c r="B50" s="520" t="s">
        <v>151</v>
      </c>
      <c r="C50" s="522" t="s">
        <v>1045</v>
      </c>
      <c r="D50" s="519" t="s">
        <v>346</v>
      </c>
      <c r="E50" s="522" t="s">
        <v>1046</v>
      </c>
      <c r="F50" s="519" t="s">
        <v>340</v>
      </c>
      <c r="G50" s="529" t="s">
        <v>911</v>
      </c>
      <c r="H50" s="520" t="s">
        <v>341</v>
      </c>
      <c r="I50" s="538" t="s">
        <v>932</v>
      </c>
      <c r="J50" s="520" t="s" ph="1">
        <v>734</v>
      </c>
      <c r="K50" s="540" t="s">
        <v>527</v>
      </c>
      <c r="L50" s="562"/>
      <c r="M50" s="519"/>
      <c r="N50" s="519"/>
    </row>
    <row r="51" spans="1:14" ht="14.45" customHeight="1">
      <c r="A51" s="907" t="s">
        <v>570</v>
      </c>
      <c r="B51" s="908"/>
      <c r="C51" s="529" t="s">
        <v>911</v>
      </c>
      <c r="D51" s="519" t="s">
        <v>350</v>
      </c>
      <c r="E51" s="523" t="s">
        <v>911</v>
      </c>
      <c r="F51" s="519" t="s">
        <v>343</v>
      </c>
      <c r="G51" s="521" t="s">
        <v>907</v>
      </c>
      <c r="H51" s="520" t="s">
        <v>344</v>
      </c>
      <c r="I51" s="538" t="s">
        <v>932</v>
      </c>
      <c r="J51" s="541" t="s">
        <v>24</v>
      </c>
      <c r="K51" s="522" t="s">
        <v>1047</v>
      </c>
      <c r="L51" s="519" t="s">
        <v>274</v>
      </c>
      <c r="M51" s="519"/>
      <c r="N51" s="519"/>
    </row>
    <row r="52" spans="1:14" ht="14.45" customHeight="1">
      <c r="A52" s="521" t="s">
        <v>1048</v>
      </c>
      <c r="B52" s="520" t="s" ph="1">
        <v>710</v>
      </c>
      <c r="C52" s="521" t="s">
        <v>794</v>
      </c>
      <c r="D52" s="519" t="s">
        <v>332</v>
      </c>
      <c r="E52" s="523" t="s">
        <v>911</v>
      </c>
      <c r="F52" s="519" t="s">
        <v>347</v>
      </c>
      <c r="G52" s="521" t="s">
        <v>922</v>
      </c>
      <c r="H52" s="520" t="s" ph="1">
        <v>724</v>
      </c>
      <c r="I52" s="538" t="s">
        <v>938</v>
      </c>
      <c r="J52" s="519" t="s">
        <v>26</v>
      </c>
      <c r="K52" s="542"/>
      <c r="L52" s="559" t="s">
        <v>1049</v>
      </c>
      <c r="M52" s="519"/>
      <c r="N52" s="519"/>
    </row>
    <row r="53" spans="1:14" ht="14.45" customHeight="1">
      <c r="A53" s="529" t="s">
        <v>911</v>
      </c>
      <c r="B53" s="520" t="s">
        <v>312</v>
      </c>
      <c r="C53" s="521" t="s">
        <v>1050</v>
      </c>
      <c r="D53" s="543" t="s">
        <v>236</v>
      </c>
      <c r="E53" s="523" t="s">
        <v>911</v>
      </c>
      <c r="F53" s="519" t="s">
        <v>351</v>
      </c>
      <c r="H53" s="520"/>
      <c r="I53" s="522" t="s">
        <v>951</v>
      </c>
      <c r="J53" s="519" t="s">
        <v>31</v>
      </c>
      <c r="K53" s="531"/>
      <c r="L53" s="519"/>
      <c r="M53" s="519"/>
      <c r="N53" s="519"/>
    </row>
    <row r="54" spans="1:14" ht="14.45" customHeight="1">
      <c r="A54" s="529" t="s">
        <v>911</v>
      </c>
      <c r="B54" s="520" t="s">
        <v>315</v>
      </c>
      <c r="C54" s="521" t="s">
        <v>795</v>
      </c>
      <c r="D54" s="519" t="s">
        <v>474</v>
      </c>
      <c r="E54" s="523" t="s">
        <v>783</v>
      </c>
      <c r="F54" s="519" t="s">
        <v>352</v>
      </c>
      <c r="G54" s="907" t="s">
        <v>1051</v>
      </c>
      <c r="H54" s="909"/>
      <c r="I54" s="538" t="s">
        <v>976</v>
      </c>
      <c r="J54" s="519" t="s">
        <v>79</v>
      </c>
      <c r="K54" s="522"/>
      <c r="L54" s="519"/>
      <c r="M54" s="519"/>
      <c r="N54" s="519"/>
    </row>
    <row r="55" spans="1:14" ht="14.45" customHeight="1">
      <c r="A55" s="521" t="s">
        <v>1052</v>
      </c>
      <c r="B55" s="520" t="s">
        <v>320</v>
      </c>
      <c r="C55" s="544" t="s">
        <v>1053</v>
      </c>
      <c r="D55" s="520" t="s">
        <v>508</v>
      </c>
      <c r="E55" s="523" t="s">
        <v>911</v>
      </c>
      <c r="F55" s="519" t="s">
        <v>355</v>
      </c>
      <c r="G55" s="521" t="s">
        <v>1035</v>
      </c>
      <c r="H55" s="520" t="s">
        <v>465</v>
      </c>
      <c r="I55" s="522" t="s">
        <v>334</v>
      </c>
      <c r="J55" s="519" t="s">
        <v>173</v>
      </c>
      <c r="K55" s="542"/>
      <c r="L55" s="559"/>
      <c r="M55" s="519"/>
      <c r="N55" s="519"/>
    </row>
    <row r="56" spans="1:14" ht="14.45" customHeight="1">
      <c r="A56" s="521" t="s">
        <v>1054</v>
      </c>
      <c r="B56" s="520" t="s" ph="1">
        <v>803</v>
      </c>
      <c r="C56" s="522" t="s">
        <v>1055</v>
      </c>
      <c r="D56" s="528" t="s">
        <v>519</v>
      </c>
      <c r="E56" s="523" t="s">
        <v>911</v>
      </c>
      <c r="F56" s="519" t="s">
        <v>452</v>
      </c>
      <c r="G56" s="521" t="s">
        <v>1056</v>
      </c>
      <c r="H56" s="520" t="s">
        <v>469</v>
      </c>
      <c r="I56" s="522" t="s">
        <v>334</v>
      </c>
      <c r="J56" s="519" t="s">
        <v>80</v>
      </c>
      <c r="K56" s="542"/>
      <c r="L56" s="559"/>
      <c r="M56" s="519"/>
      <c r="N56" s="519"/>
    </row>
    <row r="57" spans="1:14" ht="14.45" customHeight="1">
      <c r="A57" s="521" t="s">
        <v>1057</v>
      </c>
      <c r="B57" s="520" t="s" ph="1">
        <v>711</v>
      </c>
      <c r="C57" s="522" t="s">
        <v>1058</v>
      </c>
      <c r="D57" s="519" t="s">
        <v>569</v>
      </c>
      <c r="E57" s="523" t="s">
        <v>911</v>
      </c>
      <c r="F57" s="519" t="s" ph="1">
        <v>719</v>
      </c>
      <c r="G57" s="521" t="s">
        <v>1059</v>
      </c>
      <c r="H57" s="520" t="s">
        <v>471</v>
      </c>
      <c r="I57" s="522" t="s">
        <v>334</v>
      </c>
      <c r="J57" s="545" t="s">
        <v>81</v>
      </c>
      <c r="K57" s="531"/>
      <c r="L57" s="519"/>
      <c r="M57" s="519"/>
      <c r="N57" s="519"/>
    </row>
    <row r="58" spans="1:14" ht="14.45" customHeight="1">
      <c r="A58" s="910" t="s">
        <v>679</v>
      </c>
      <c r="B58" s="911"/>
      <c r="C58" s="526">
        <v>43024</v>
      </c>
      <c r="D58" s="519" t="s">
        <v>675</v>
      </c>
      <c r="E58" s="522" t="s">
        <v>1039</v>
      </c>
      <c r="F58" s="519" t="s">
        <v>796</v>
      </c>
      <c r="G58" s="521" t="s">
        <v>1046</v>
      </c>
      <c r="H58" s="524" t="s" ph="1">
        <v>725</v>
      </c>
      <c r="I58" s="522" t="s">
        <v>334</v>
      </c>
      <c r="J58" s="545" t="s">
        <v>82</v>
      </c>
      <c r="K58" s="531"/>
      <c r="L58" s="519"/>
      <c r="M58" s="519"/>
      <c r="N58" s="519"/>
    </row>
    <row r="59" spans="1:14" ht="14.45" customHeight="1">
      <c r="A59" s="910" t="s">
        <v>1077</v>
      </c>
      <c r="B59" s="911"/>
      <c r="C59" s="519"/>
      <c r="D59" s="519"/>
      <c r="E59" s="523" t="s">
        <v>783</v>
      </c>
      <c r="F59" s="519" t="s">
        <v>464</v>
      </c>
      <c r="G59" s="521" t="s">
        <v>798</v>
      </c>
      <c r="H59" s="520" t="s">
        <v>23</v>
      </c>
      <c r="I59" s="522" t="s">
        <v>1060</v>
      </c>
      <c r="J59" s="519" t="s">
        <v>83</v>
      </c>
      <c r="K59" s="531"/>
      <c r="L59" s="519"/>
      <c r="M59" s="519"/>
      <c r="N59" s="519"/>
    </row>
    <row r="60" spans="1:14" ht="14.45" customHeight="1">
      <c r="A60" s="521" t="s">
        <v>949</v>
      </c>
      <c r="B60" s="520" t="s">
        <v>514</v>
      </c>
      <c r="C60" s="912" t="s">
        <v>518</v>
      </c>
      <c r="D60" s="907"/>
      <c r="E60" s="523" t="s">
        <v>911</v>
      </c>
      <c r="F60" s="519" t="s">
        <v>468</v>
      </c>
      <c r="G60" s="521" t="s">
        <v>1061</v>
      </c>
      <c r="H60" s="520" t="s" ph="1">
        <v>726</v>
      </c>
      <c r="I60" s="522" t="s">
        <v>1062</v>
      </c>
      <c r="J60" s="545" t="s">
        <v>483</v>
      </c>
      <c r="K60" s="531"/>
      <c r="L60" s="519"/>
      <c r="M60" s="519"/>
      <c r="N60" s="519"/>
    </row>
    <row r="61" spans="1:14" s="548" customFormat="1" ht="14.45" customHeight="1">
      <c r="A61" s="521" t="s">
        <v>1063</v>
      </c>
      <c r="B61" s="533" t="s">
        <v>535</v>
      </c>
      <c r="C61" s="522" t="s">
        <v>1064</v>
      </c>
      <c r="D61" s="546" t="s">
        <v>521</v>
      </c>
      <c r="E61" s="522" t="s">
        <v>1065</v>
      </c>
      <c r="F61" s="519" t="s" ph="1">
        <v>797</v>
      </c>
      <c r="G61" s="521" t="s">
        <v>1066</v>
      </c>
      <c r="H61" s="520" t="s">
        <v>30</v>
      </c>
      <c r="I61" s="522"/>
      <c r="J61" s="530" t="s">
        <v>1067</v>
      </c>
      <c r="K61" s="531"/>
      <c r="L61" s="519"/>
      <c r="M61" s="547"/>
      <c r="N61" s="547"/>
    </row>
    <row r="62" spans="1:14" s="548" customFormat="1" ht="14.45" customHeight="1">
      <c r="A62" s="521"/>
      <c r="B62" s="520" t="s">
        <v>532</v>
      </c>
      <c r="C62" s="519"/>
      <c r="D62" s="519"/>
      <c r="E62" s="523" t="s">
        <v>911</v>
      </c>
      <c r="F62" s="519" t="s">
        <v>1</v>
      </c>
      <c r="G62" s="529" t="s">
        <v>911</v>
      </c>
      <c r="H62" s="520" t="s">
        <v>36</v>
      </c>
      <c r="I62" s="522"/>
      <c r="J62" s="530" t="s">
        <v>1078</v>
      </c>
      <c r="K62" s="531"/>
      <c r="L62" s="519"/>
      <c r="M62" s="547"/>
      <c r="N62" s="547"/>
    </row>
    <row r="63" spans="1:14" ht="14.45" customHeight="1">
      <c r="A63" s="521"/>
      <c r="B63" s="519" t="s">
        <v>533</v>
      </c>
      <c r="C63" s="913" t="s">
        <v>1068</v>
      </c>
      <c r="D63" s="914"/>
      <c r="E63" s="523" t="s">
        <v>911</v>
      </c>
      <c r="F63" s="519" t="s">
        <v>22</v>
      </c>
      <c r="G63" s="529" t="s">
        <v>911</v>
      </c>
      <c r="H63" s="520" t="s">
        <v>1069</v>
      </c>
      <c r="I63" s="522"/>
      <c r="J63" s="530"/>
      <c r="K63" s="531"/>
      <c r="L63" s="519"/>
      <c r="M63" s="519"/>
      <c r="N63" s="519"/>
    </row>
    <row r="64" spans="1:14" s="519" customFormat="1" ht="14.25" customHeight="1">
      <c r="A64" s="521"/>
      <c r="B64" s="519" t="s">
        <v>534</v>
      </c>
      <c r="C64" s="522" t="s">
        <v>1070</v>
      </c>
      <c r="D64" s="520" t="s">
        <v>800</v>
      </c>
      <c r="E64" s="529" t="s">
        <v>911</v>
      </c>
      <c r="F64" s="519" t="s">
        <v>25</v>
      </c>
      <c r="G64" s="521" t="s">
        <v>1071</v>
      </c>
      <c r="H64" s="520" t="s" ph="1">
        <v>727</v>
      </c>
      <c r="I64" s="522"/>
      <c r="J64" s="530"/>
      <c r="K64" s="531"/>
    </row>
    <row r="65" spans="1:14" s="548" customFormat="1" ht="14.25" customHeight="1" thickBot="1">
      <c r="A65" s="551" t="s">
        <v>1072</v>
      </c>
      <c r="B65" s="514" t="s">
        <v>568</v>
      </c>
      <c r="C65" s="549" t="s">
        <v>1073</v>
      </c>
      <c r="D65" s="550" t="s">
        <v>520</v>
      </c>
      <c r="E65" s="551" t="s">
        <v>911</v>
      </c>
      <c r="F65" s="514" t="s">
        <v>29</v>
      </c>
      <c r="G65" s="551" t="s">
        <v>1039</v>
      </c>
      <c r="H65" s="552" t="s">
        <v>43</v>
      </c>
      <c r="I65" s="553"/>
      <c r="J65" s="554"/>
      <c r="K65" s="553"/>
      <c r="L65" s="514"/>
      <c r="M65" s="547"/>
      <c r="N65" s="547"/>
    </row>
    <row r="66" spans="1:14" ht="16.5" customHeight="1">
      <c r="A66" s="547" t="s">
        <v>680</v>
      </c>
      <c r="B66" s="547"/>
      <c r="C66" s="519"/>
      <c r="D66" s="519"/>
      <c r="E66" s="519"/>
      <c r="G66" s="521"/>
      <c r="H66" s="519" ph="1"/>
      <c r="I66" s="526"/>
      <c r="J66" s="519" ph="1"/>
      <c r="K66" s="539"/>
      <c r="L66" s="519"/>
    </row>
    <row r="67" spans="1:14" ht="16.5" customHeight="1">
      <c r="A67" s="548"/>
      <c r="B67" s="548"/>
      <c r="C67" s="547"/>
      <c r="D67" s="547"/>
      <c r="E67" s="548"/>
      <c r="F67" s="547"/>
      <c r="G67" s="547"/>
      <c r="H67" s="547"/>
      <c r="I67" s="547"/>
      <c r="J67" s="547"/>
      <c r="K67" s="548"/>
      <c r="L67" s="548"/>
    </row>
    <row r="69" spans="1:14" ht="16.5" customHeight="1">
      <c r="A69" s="511"/>
      <c r="C69" s="555"/>
      <c r="K69" s="511"/>
    </row>
    <row r="70" spans="1:14" ht="16.5" customHeight="1">
      <c r="K70" s="511"/>
    </row>
    <row r="101" spans="1:11" ht="16.5" customHeight="1">
      <c r="K101" s="511"/>
    </row>
    <row r="107" spans="1:11" ht="16.5" customHeight="1">
      <c r="I107" s="557"/>
    </row>
    <row r="109" spans="1:11" ht="16.5" customHeight="1">
      <c r="A109" s="511"/>
    </row>
    <row r="177" spans="1:11" ht="16.5" customHeight="1">
      <c r="A177" s="511"/>
    </row>
    <row r="178" spans="1:11" ht="16.5" customHeight="1">
      <c r="K178" s="511"/>
    </row>
    <row r="179" spans="1:11" ht="16.5" customHeight="1">
      <c r="K179" s="511"/>
    </row>
    <row r="180" spans="1:11" ht="16.5" customHeight="1">
      <c r="K180" s="511"/>
    </row>
    <row r="185" spans="1:11" ht="16.5" customHeight="1">
      <c r="E185" s="557"/>
    </row>
    <row r="186" spans="1:11" ht="16.5" customHeight="1">
      <c r="A186" s="511"/>
      <c r="E186" s="557"/>
    </row>
    <row r="187" spans="1:11" ht="16.5" customHeight="1">
      <c r="A187" s="511"/>
      <c r="E187" s="557"/>
    </row>
    <row r="188" spans="1:11" ht="16.5" customHeight="1">
      <c r="A188" s="511"/>
    </row>
    <row r="222" spans="1:11" ht="16.5" customHeight="1">
      <c r="A222" s="511"/>
    </row>
    <row r="223" spans="1:11" ht="16.5" customHeight="1">
      <c r="A223" s="511"/>
      <c r="K223" s="511"/>
    </row>
    <row r="224" spans="1:11" ht="16.5" customHeight="1">
      <c r="A224" s="511"/>
      <c r="K224" s="511"/>
    </row>
    <row r="225" spans="1:11" ht="16.5" customHeight="1">
      <c r="A225" s="511"/>
      <c r="K225" s="511"/>
    </row>
    <row r="226" spans="1:11" ht="16.5" customHeight="1">
      <c r="K226" s="511"/>
    </row>
    <row r="231" spans="1:11" ht="16.5" customHeight="1">
      <c r="A231" s="511"/>
      <c r="C231" s="557"/>
      <c r="K231" s="511"/>
    </row>
    <row r="232" spans="1:11" ht="16.5" customHeight="1">
      <c r="A232" s="511"/>
      <c r="C232" s="557"/>
      <c r="K232" s="511"/>
    </row>
    <row r="233" spans="1:11" ht="16.5" customHeight="1">
      <c r="A233" s="511"/>
      <c r="C233" s="557"/>
      <c r="K233" s="511"/>
    </row>
    <row r="234" spans="1:11" ht="16.5" customHeight="1">
      <c r="A234" s="511"/>
      <c r="C234" s="557"/>
      <c r="K234" s="511"/>
    </row>
    <row r="235" spans="1:11" ht="16.5" customHeight="1">
      <c r="K235" s="511"/>
    </row>
    <row r="266" spans="1:11" ht="16.5" customHeight="1">
      <c r="A266" s="511"/>
    </row>
    <row r="267" spans="1:11" ht="16.5" customHeight="1">
      <c r="A267" s="511"/>
      <c r="K267" s="511"/>
    </row>
    <row r="268" spans="1:11" ht="16.5" customHeight="1">
      <c r="A268" s="511"/>
      <c r="K268" s="511"/>
    </row>
    <row r="269" spans="1:11" ht="16.5" customHeight="1">
      <c r="A269" s="511"/>
      <c r="K269" s="511"/>
    </row>
    <row r="270" spans="1:11" ht="16.5" customHeight="1">
      <c r="A270" s="511"/>
      <c r="K270" s="511"/>
    </row>
    <row r="271" spans="1:11" ht="16.5" customHeight="1">
      <c r="A271" s="511"/>
      <c r="K271" s="511"/>
    </row>
    <row r="272" spans="1:11" ht="16.5" customHeight="1">
      <c r="A272" s="511"/>
      <c r="K272" s="511"/>
    </row>
    <row r="273" spans="1:11" ht="16.5" customHeight="1">
      <c r="A273" s="511"/>
      <c r="K273" s="511"/>
    </row>
    <row r="274" spans="1:11" ht="16.5" customHeight="1">
      <c r="K274" s="511"/>
    </row>
    <row r="275" spans="1:11" ht="16.5" customHeight="1">
      <c r="A275" s="557"/>
      <c r="K275" s="511"/>
    </row>
    <row r="276" spans="1:11" ht="16.5" customHeight="1">
      <c r="A276" s="557"/>
      <c r="K276" s="511"/>
    </row>
    <row r="277" spans="1:11" ht="16.5" customHeight="1">
      <c r="A277" s="557"/>
      <c r="K277" s="511"/>
    </row>
    <row r="278" spans="1:11" ht="16.5" customHeight="1">
      <c r="A278" s="557"/>
      <c r="K278" s="511"/>
    </row>
    <row r="279" spans="1:11" ht="16.5" customHeight="1">
      <c r="A279" s="557"/>
      <c r="K279" s="511"/>
    </row>
    <row r="280" spans="1:11" ht="16.5" customHeight="1">
      <c r="A280" s="557"/>
      <c r="K280" s="511"/>
    </row>
    <row r="281" spans="1:11" ht="16.5" customHeight="1">
      <c r="A281" s="557"/>
      <c r="K281" s="511"/>
    </row>
    <row r="282" spans="1:11" ht="16.5" customHeight="1">
      <c r="A282" s="557"/>
      <c r="K282" s="511"/>
    </row>
    <row r="283" spans="1:11" ht="16.5" customHeight="1">
      <c r="A283" s="557"/>
      <c r="K283" s="511"/>
    </row>
    <row r="284" spans="1:11" ht="16.5" customHeight="1">
      <c r="A284" s="557"/>
      <c r="K284" s="511"/>
    </row>
    <row r="285" spans="1:11" ht="16.5" customHeight="1">
      <c r="A285" s="557"/>
      <c r="K285" s="511"/>
    </row>
    <row r="286" spans="1:11" ht="16.5" customHeight="1">
      <c r="A286" s="557"/>
      <c r="K286" s="511"/>
    </row>
    <row r="287" spans="1:11" ht="16.5" customHeight="1">
      <c r="A287" s="557"/>
      <c r="K287" s="511"/>
    </row>
    <row r="288" spans="1:11" ht="16.5" customHeight="1">
      <c r="A288" s="557"/>
      <c r="K288" s="511"/>
    </row>
    <row r="289" spans="1:11" ht="16.5" customHeight="1">
      <c r="A289" s="557"/>
      <c r="K289" s="511"/>
    </row>
    <row r="290" spans="1:11" ht="16.5" customHeight="1">
      <c r="A290" s="557"/>
      <c r="K290" s="511"/>
    </row>
    <row r="291" spans="1:11" ht="16.5" customHeight="1">
      <c r="A291" s="557"/>
      <c r="K291" s="511"/>
    </row>
    <row r="292" spans="1:11" ht="16.5" customHeight="1">
      <c r="A292" s="557"/>
      <c r="K292" s="511"/>
    </row>
    <row r="293" spans="1:11" ht="16.5" customHeight="1">
      <c r="A293" s="557"/>
      <c r="K293" s="511"/>
    </row>
    <row r="294" spans="1:11" ht="16.5" customHeight="1">
      <c r="A294" s="557"/>
      <c r="K294" s="511"/>
    </row>
    <row r="295" spans="1:11" ht="16.5" customHeight="1">
      <c r="A295" s="557"/>
      <c r="K295" s="511"/>
    </row>
    <row r="296" spans="1:11" ht="16.5" customHeight="1">
      <c r="A296" s="557"/>
      <c r="K296" s="511"/>
    </row>
    <row r="297" spans="1:11" ht="16.5" customHeight="1">
      <c r="A297" s="557"/>
      <c r="K297" s="511"/>
    </row>
    <row r="298" spans="1:11" ht="16.5" customHeight="1">
      <c r="A298" s="557"/>
      <c r="K298" s="511"/>
    </row>
    <row r="299" spans="1:11" ht="16.5" customHeight="1">
      <c r="A299" s="557"/>
      <c r="K299" s="511"/>
    </row>
    <row r="300" spans="1:11" ht="16.5" customHeight="1">
      <c r="A300" s="557"/>
      <c r="K300" s="511"/>
    </row>
    <row r="301" spans="1:11" ht="16.5" customHeight="1">
      <c r="A301" s="557"/>
      <c r="K301" s="511"/>
    </row>
    <row r="302" spans="1:11" ht="16.5" customHeight="1">
      <c r="A302" s="557"/>
      <c r="K302" s="511"/>
    </row>
    <row r="303" spans="1:11" ht="16.5" customHeight="1">
      <c r="A303" s="557"/>
      <c r="K303" s="511"/>
    </row>
    <row r="304" spans="1:11" ht="16.5" customHeight="1">
      <c r="A304" s="557"/>
      <c r="K304" s="511"/>
    </row>
    <row r="305" spans="1:11" ht="16.5" customHeight="1">
      <c r="A305" s="557"/>
      <c r="K305" s="511"/>
    </row>
    <row r="306" spans="1:11" ht="16.5" customHeight="1">
      <c r="A306" s="557"/>
      <c r="K306" s="511"/>
    </row>
    <row r="307" spans="1:11" ht="16.5" customHeight="1">
      <c r="A307" s="557"/>
      <c r="K307" s="511"/>
    </row>
    <row r="308" spans="1:11" ht="16.5" customHeight="1">
      <c r="A308" s="557"/>
      <c r="K308" s="511"/>
    </row>
    <row r="309" spans="1:11" ht="16.5" customHeight="1">
      <c r="A309" s="557"/>
      <c r="K309" s="511"/>
    </row>
    <row r="310" spans="1:11" ht="16.5" customHeight="1">
      <c r="A310" s="557"/>
      <c r="K310" s="511"/>
    </row>
    <row r="311" spans="1:11" ht="16.5" customHeight="1">
      <c r="A311" s="557"/>
      <c r="K311" s="511"/>
    </row>
    <row r="312" spans="1:11" ht="16.5" customHeight="1">
      <c r="A312" s="557"/>
      <c r="K312" s="511"/>
    </row>
    <row r="313" spans="1:11" ht="16.5" customHeight="1">
      <c r="A313" s="557"/>
      <c r="K313" s="511"/>
    </row>
    <row r="314" spans="1:11" ht="16.5" customHeight="1">
      <c r="A314" s="557"/>
      <c r="K314" s="511"/>
    </row>
    <row r="315" spans="1:11" ht="16.5" customHeight="1">
      <c r="A315" s="557"/>
      <c r="K315" s="511"/>
    </row>
    <row r="316" spans="1:11" ht="16.5" customHeight="1">
      <c r="A316" s="557"/>
      <c r="K316" s="511"/>
    </row>
    <row r="317" spans="1:11" ht="16.5" customHeight="1">
      <c r="A317" s="557"/>
      <c r="K317" s="511"/>
    </row>
    <row r="318" spans="1:11" ht="16.5" customHeight="1">
      <c r="A318" s="557"/>
      <c r="K318" s="511"/>
    </row>
    <row r="319" spans="1:11" ht="16.5" customHeight="1">
      <c r="A319" s="557"/>
      <c r="K319" s="511"/>
    </row>
    <row r="320" spans="1:11" ht="16.5" customHeight="1">
      <c r="A320" s="557"/>
      <c r="K320" s="511"/>
    </row>
    <row r="321" spans="1:11" ht="16.5" customHeight="1">
      <c r="A321" s="557"/>
      <c r="K321" s="511"/>
    </row>
    <row r="322" spans="1:11" ht="16.5" customHeight="1">
      <c r="A322" s="557"/>
      <c r="K322" s="511"/>
    </row>
    <row r="323" spans="1:11" ht="16.5" customHeight="1">
      <c r="A323" s="557"/>
      <c r="K323" s="511"/>
    </row>
    <row r="324" spans="1:11" ht="16.5" customHeight="1">
      <c r="A324" s="557"/>
      <c r="K324" s="511"/>
    </row>
    <row r="325" spans="1:11" ht="16.5" customHeight="1">
      <c r="A325" s="557"/>
      <c r="K325" s="511"/>
    </row>
    <row r="326" spans="1:11" ht="16.5" customHeight="1">
      <c r="A326" s="557"/>
      <c r="K326" s="511"/>
    </row>
    <row r="327" spans="1:11" ht="16.5" customHeight="1">
      <c r="A327" s="557"/>
      <c r="K327" s="511"/>
    </row>
    <row r="328" spans="1:11" ht="16.5" customHeight="1">
      <c r="A328" s="557"/>
      <c r="K328" s="511"/>
    </row>
    <row r="329" spans="1:11" ht="16.5" customHeight="1">
      <c r="A329" s="557"/>
      <c r="K329" s="511"/>
    </row>
    <row r="330" spans="1:11" ht="16.5" customHeight="1">
      <c r="A330" s="557"/>
      <c r="K330" s="511"/>
    </row>
    <row r="331" spans="1:11" ht="16.5" customHeight="1">
      <c r="A331" s="557"/>
      <c r="K331" s="511"/>
    </row>
    <row r="332" spans="1:11" ht="16.5" customHeight="1">
      <c r="A332" s="557"/>
      <c r="K332" s="511"/>
    </row>
    <row r="333" spans="1:11" ht="16.5" customHeight="1">
      <c r="A333" s="557"/>
      <c r="K333" s="511"/>
    </row>
    <row r="334" spans="1:11" ht="16.5" customHeight="1">
      <c r="A334" s="557"/>
    </row>
    <row r="335" spans="1:11" ht="16.5" customHeight="1">
      <c r="A335" s="557"/>
    </row>
    <row r="336" spans="1:11" ht="16.5" customHeight="1">
      <c r="A336" s="557"/>
    </row>
    <row r="337" spans="1:11" ht="16.5" customHeight="1">
      <c r="A337" s="557"/>
    </row>
    <row r="338" spans="1:11" ht="16.5" customHeight="1">
      <c r="A338" s="557"/>
    </row>
    <row r="339" spans="1:11" ht="16.5" customHeight="1">
      <c r="A339" s="557"/>
      <c r="K339" s="511"/>
    </row>
    <row r="340" spans="1:11" ht="16.5" customHeight="1">
      <c r="A340" s="557"/>
      <c r="K340" s="511"/>
    </row>
    <row r="341" spans="1:11" ht="16.5" customHeight="1">
      <c r="A341" s="557"/>
      <c r="K341" s="511"/>
    </row>
    <row r="342" spans="1:11" ht="16.5" customHeight="1">
      <c r="K342" s="511"/>
    </row>
  </sheetData>
  <mergeCells count="31">
    <mergeCell ref="A1:F1"/>
    <mergeCell ref="G1:L1"/>
    <mergeCell ref="A3:B3"/>
    <mergeCell ref="C3:D3"/>
    <mergeCell ref="E3:F3"/>
    <mergeCell ref="K3:L3"/>
    <mergeCell ref="K4:L4"/>
    <mergeCell ref="K6:L6"/>
    <mergeCell ref="A7:B7"/>
    <mergeCell ref="C7:D7"/>
    <mergeCell ref="E10:F10"/>
    <mergeCell ref="C13:D13"/>
    <mergeCell ref="K13:L13"/>
    <mergeCell ref="A49:B49"/>
    <mergeCell ref="K14:L14"/>
    <mergeCell ref="C16:D16"/>
    <mergeCell ref="C22:D22"/>
    <mergeCell ref="E26:F26"/>
    <mergeCell ref="E28:F28"/>
    <mergeCell ref="I33:J33"/>
    <mergeCell ref="C63:D63"/>
    <mergeCell ref="I34:J34"/>
    <mergeCell ref="G36:H36"/>
    <mergeCell ref="I37:J37"/>
    <mergeCell ref="E45:F45"/>
    <mergeCell ref="G45:H45"/>
    <mergeCell ref="A51:B51"/>
    <mergeCell ref="G54:H54"/>
    <mergeCell ref="A58:B58"/>
    <mergeCell ref="A59:B59"/>
    <mergeCell ref="C60:D60"/>
  </mergeCells>
  <phoneticPr fontId="4"/>
  <printOptions horizontalCentered="1"/>
  <pageMargins left="0.31496062992125984" right="0.31496062992125984" top="0.55118110236220474" bottom="0.55118110236220474" header="0.31496062992125984" footer="0.31496062992125984"/>
  <pageSetup paperSize="8" scale="87" orientation="landscape" horizontalDpi="300" verticalDpi="300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showGridLines="0" zoomScaleNormal="100" workbookViewId="0">
      <selection sqref="A1:N1"/>
    </sheetView>
  </sheetViews>
  <sheetFormatPr defaultRowHeight="13.5"/>
  <cols>
    <col min="1" max="1" width="7.75" style="8" customWidth="1"/>
    <col min="2" max="3" width="3.75" style="8" customWidth="1"/>
    <col min="4" max="14" width="6.875" style="8" customWidth="1"/>
    <col min="15" max="28" width="6.5" style="8" customWidth="1"/>
    <col min="29" max="16384" width="9" style="8"/>
  </cols>
  <sheetData>
    <row r="1" spans="1:28" ht="17.25">
      <c r="A1" s="655" t="s">
        <v>806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6"/>
      <c r="M1" s="656"/>
      <c r="N1" s="656"/>
      <c r="O1" s="657" t="s">
        <v>599</v>
      </c>
      <c r="P1" s="657"/>
      <c r="Q1" s="657"/>
      <c r="R1" s="657"/>
      <c r="S1" s="657"/>
      <c r="T1" s="657"/>
      <c r="U1" s="657"/>
      <c r="V1" s="657"/>
      <c r="W1" s="657"/>
      <c r="X1" s="657"/>
      <c r="Y1" s="657"/>
      <c r="Z1" s="657"/>
      <c r="AA1" s="657"/>
      <c r="AB1" s="657"/>
    </row>
    <row r="3" spans="1:28">
      <c r="A3" s="658" t="s">
        <v>491</v>
      </c>
      <c r="B3" s="658"/>
      <c r="C3" s="658"/>
      <c r="D3" s="658"/>
      <c r="E3" s="658"/>
      <c r="F3" s="658"/>
      <c r="G3" s="658"/>
      <c r="H3" s="658"/>
      <c r="I3" s="658"/>
      <c r="J3" s="656"/>
      <c r="K3" s="656"/>
      <c r="L3" s="656"/>
      <c r="M3" s="7"/>
      <c r="N3" s="7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658"/>
      <c r="AB3" s="658"/>
    </row>
    <row r="4" spans="1:28" ht="14.25" thickBot="1">
      <c r="A4" s="672"/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3"/>
      <c r="M4" s="673"/>
      <c r="N4" s="673"/>
      <c r="O4" s="663" t="s">
        <v>405</v>
      </c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</row>
    <row r="5" spans="1:28">
      <c r="A5" s="14" t="s">
        <v>211</v>
      </c>
      <c r="B5" s="665" t="s">
        <v>177</v>
      </c>
      <c r="C5" s="666"/>
      <c r="D5" s="641" t="s">
        <v>171</v>
      </c>
      <c r="E5" s="665" t="s">
        <v>700</v>
      </c>
      <c r="F5" s="674"/>
      <c r="G5" s="674"/>
      <c r="H5" s="665" t="s">
        <v>755</v>
      </c>
      <c r="I5" s="674"/>
      <c r="J5" s="674"/>
      <c r="K5" s="4" t="s">
        <v>424</v>
      </c>
      <c r="L5" s="661"/>
      <c r="M5" s="662"/>
      <c r="N5" s="662"/>
      <c r="O5" s="634" t="s">
        <v>756</v>
      </c>
      <c r="P5" s="634"/>
      <c r="Q5" s="634"/>
      <c r="R5" s="634"/>
      <c r="S5" s="634"/>
      <c r="T5" s="634"/>
      <c r="U5" s="659"/>
      <c r="V5" s="659"/>
      <c r="W5" s="659"/>
      <c r="X5" s="659"/>
      <c r="Y5" s="659"/>
      <c r="Z5" s="660"/>
      <c r="AA5" s="12" t="s">
        <v>600</v>
      </c>
      <c r="AB5" s="14" t="s">
        <v>398</v>
      </c>
    </row>
    <row r="6" spans="1:28">
      <c r="A6" s="5" t="s">
        <v>502</v>
      </c>
      <c r="B6" s="667"/>
      <c r="C6" s="666"/>
      <c r="D6" s="641"/>
      <c r="E6" s="652" t="s">
        <v>176</v>
      </c>
      <c r="F6" s="653"/>
      <c r="G6" s="654"/>
      <c r="H6" s="652" t="s">
        <v>176</v>
      </c>
      <c r="I6" s="653"/>
      <c r="J6" s="654"/>
      <c r="K6" s="5" t="s">
        <v>425</v>
      </c>
      <c r="L6" s="670" t="s">
        <v>428</v>
      </c>
      <c r="M6" s="671"/>
      <c r="N6" s="671"/>
      <c r="O6" s="636" t="s">
        <v>449</v>
      </c>
      <c r="P6" s="637"/>
      <c r="Q6" s="635" t="s">
        <v>450</v>
      </c>
      <c r="R6" s="637"/>
      <c r="S6" s="635" t="s">
        <v>451</v>
      </c>
      <c r="T6" s="637"/>
      <c r="U6" s="635" t="s">
        <v>87</v>
      </c>
      <c r="V6" s="637"/>
      <c r="W6" s="635" t="s">
        <v>88</v>
      </c>
      <c r="X6" s="637"/>
      <c r="Y6" s="635" t="s">
        <v>89</v>
      </c>
      <c r="Z6" s="637"/>
      <c r="AA6" s="17" t="s">
        <v>427</v>
      </c>
      <c r="AB6" s="5" t="s">
        <v>502</v>
      </c>
    </row>
    <row r="7" spans="1:28">
      <c r="A7" s="20" t="s">
        <v>423</v>
      </c>
      <c r="B7" s="668"/>
      <c r="C7" s="669"/>
      <c r="D7" s="642"/>
      <c r="E7" s="20" t="s">
        <v>384</v>
      </c>
      <c r="F7" s="18" t="s">
        <v>234</v>
      </c>
      <c r="G7" s="22" t="s">
        <v>235</v>
      </c>
      <c r="H7" s="19" t="s">
        <v>384</v>
      </c>
      <c r="I7" s="19" t="s">
        <v>234</v>
      </c>
      <c r="J7" s="19" t="s">
        <v>235</v>
      </c>
      <c r="K7" s="19" t="s">
        <v>426</v>
      </c>
      <c r="L7" s="50" t="s">
        <v>384</v>
      </c>
      <c r="M7" s="50" t="s">
        <v>234</v>
      </c>
      <c r="N7" s="50" t="s">
        <v>235</v>
      </c>
      <c r="O7" s="20" t="s">
        <v>234</v>
      </c>
      <c r="P7" s="18" t="s">
        <v>235</v>
      </c>
      <c r="Q7" s="22" t="s">
        <v>234</v>
      </c>
      <c r="R7" s="18" t="s">
        <v>235</v>
      </c>
      <c r="S7" s="22" t="s">
        <v>234</v>
      </c>
      <c r="T7" s="18" t="s">
        <v>235</v>
      </c>
      <c r="U7" s="22" t="s">
        <v>234</v>
      </c>
      <c r="V7" s="18" t="s">
        <v>235</v>
      </c>
      <c r="W7" s="22" t="s">
        <v>234</v>
      </c>
      <c r="X7" s="18" t="s">
        <v>235</v>
      </c>
      <c r="Y7" s="22" t="s">
        <v>234</v>
      </c>
      <c r="Z7" s="18" t="s">
        <v>235</v>
      </c>
      <c r="AA7" s="21" t="s">
        <v>181</v>
      </c>
      <c r="AB7" s="20" t="s">
        <v>213</v>
      </c>
    </row>
    <row r="8" spans="1:28" ht="18" customHeight="1">
      <c r="A8" s="9" t="s">
        <v>1128</v>
      </c>
      <c r="B8" s="35" t="s">
        <v>829</v>
      </c>
      <c r="C8" s="85">
        <v>75</v>
      </c>
      <c r="D8" s="81">
        <v>917</v>
      </c>
      <c r="E8" s="81">
        <v>1410</v>
      </c>
      <c r="F8" s="81">
        <v>623</v>
      </c>
      <c r="G8" s="81">
        <v>787</v>
      </c>
      <c r="H8" s="81">
        <v>194</v>
      </c>
      <c r="I8" s="81">
        <v>87</v>
      </c>
      <c r="J8" s="81">
        <v>107</v>
      </c>
      <c r="K8" s="81">
        <v>262</v>
      </c>
      <c r="L8" s="81">
        <v>20873</v>
      </c>
      <c r="M8" s="81">
        <v>10531</v>
      </c>
      <c r="N8" s="81">
        <v>10342</v>
      </c>
      <c r="O8" s="81">
        <v>1714</v>
      </c>
      <c r="P8" s="81">
        <v>1637</v>
      </c>
      <c r="Q8" s="81">
        <v>1776</v>
      </c>
      <c r="R8" s="81">
        <v>1744</v>
      </c>
      <c r="S8" s="81">
        <v>1714</v>
      </c>
      <c r="T8" s="81">
        <v>1736</v>
      </c>
      <c r="U8" s="81">
        <v>1843</v>
      </c>
      <c r="V8" s="81">
        <v>1696</v>
      </c>
      <c r="W8" s="81">
        <v>1733</v>
      </c>
      <c r="X8" s="81">
        <v>1686</v>
      </c>
      <c r="Y8" s="81">
        <v>1751</v>
      </c>
      <c r="Z8" s="81">
        <v>1843</v>
      </c>
      <c r="AA8" s="82">
        <v>22</v>
      </c>
      <c r="AB8" s="421" t="s">
        <v>1129</v>
      </c>
    </row>
    <row r="9" spans="1:28" ht="18" customHeight="1">
      <c r="A9" s="575" t="s">
        <v>683</v>
      </c>
      <c r="B9" s="35" t="s">
        <v>829</v>
      </c>
      <c r="C9" s="85">
        <v>75</v>
      </c>
      <c r="D9" s="81">
        <v>928</v>
      </c>
      <c r="E9" s="81">
        <v>1409</v>
      </c>
      <c r="F9" s="81">
        <v>630</v>
      </c>
      <c r="G9" s="81">
        <v>779</v>
      </c>
      <c r="H9" s="81">
        <v>188</v>
      </c>
      <c r="I9" s="81">
        <v>83</v>
      </c>
      <c r="J9" s="81">
        <v>105</v>
      </c>
      <c r="K9" s="81">
        <v>264</v>
      </c>
      <c r="L9" s="81">
        <v>20587</v>
      </c>
      <c r="M9" s="81">
        <v>10475</v>
      </c>
      <c r="N9" s="81">
        <v>10112</v>
      </c>
      <c r="O9" s="81">
        <v>1724</v>
      </c>
      <c r="P9" s="81">
        <v>1645</v>
      </c>
      <c r="Q9" s="81">
        <v>1716</v>
      </c>
      <c r="R9" s="81">
        <v>1631</v>
      </c>
      <c r="S9" s="81">
        <v>1779</v>
      </c>
      <c r="T9" s="81">
        <v>1738</v>
      </c>
      <c r="U9" s="81">
        <v>1699</v>
      </c>
      <c r="V9" s="81">
        <v>1717</v>
      </c>
      <c r="W9" s="81">
        <v>1831</v>
      </c>
      <c r="X9" s="81">
        <v>1696</v>
      </c>
      <c r="Y9" s="81">
        <v>1726</v>
      </c>
      <c r="Z9" s="81">
        <v>1685</v>
      </c>
      <c r="AA9" s="82">
        <v>23</v>
      </c>
      <c r="AB9" s="421" t="s">
        <v>683</v>
      </c>
    </row>
    <row r="10" spans="1:28" ht="18" customHeight="1">
      <c r="A10" s="421" t="s">
        <v>1130</v>
      </c>
      <c r="B10" s="35" t="s">
        <v>829</v>
      </c>
      <c r="C10" s="85">
        <v>74</v>
      </c>
      <c r="D10" s="81">
        <v>934</v>
      </c>
      <c r="E10" s="81">
        <v>1404</v>
      </c>
      <c r="F10" s="81">
        <v>627</v>
      </c>
      <c r="G10" s="81">
        <v>777</v>
      </c>
      <c r="H10" s="81">
        <v>180</v>
      </c>
      <c r="I10" s="81">
        <v>79</v>
      </c>
      <c r="J10" s="81">
        <v>101</v>
      </c>
      <c r="K10" s="81">
        <v>269</v>
      </c>
      <c r="L10" s="81">
        <v>20498</v>
      </c>
      <c r="M10" s="81">
        <v>10445</v>
      </c>
      <c r="N10" s="81">
        <v>10053</v>
      </c>
      <c r="O10" s="81">
        <v>1696</v>
      </c>
      <c r="P10" s="81">
        <v>1637</v>
      </c>
      <c r="Q10" s="81">
        <v>1720</v>
      </c>
      <c r="R10" s="81">
        <v>1635</v>
      </c>
      <c r="S10" s="81">
        <v>1720</v>
      </c>
      <c r="T10" s="81">
        <v>1628</v>
      </c>
      <c r="U10" s="81">
        <v>1773</v>
      </c>
      <c r="V10" s="81">
        <v>1747</v>
      </c>
      <c r="W10" s="81">
        <v>1697</v>
      </c>
      <c r="X10" s="81">
        <v>1717</v>
      </c>
      <c r="Y10" s="81">
        <v>1839</v>
      </c>
      <c r="Z10" s="81">
        <v>1689</v>
      </c>
      <c r="AA10" s="82">
        <v>19</v>
      </c>
      <c r="AB10" s="421" t="s">
        <v>1130</v>
      </c>
    </row>
    <row r="11" spans="1:28" ht="18" customHeight="1">
      <c r="A11" s="421" t="s">
        <v>830</v>
      </c>
      <c r="B11" s="35" t="s">
        <v>829</v>
      </c>
      <c r="C11" s="85">
        <v>74</v>
      </c>
      <c r="D11" s="85">
        <v>932</v>
      </c>
      <c r="E11" s="85">
        <v>1410</v>
      </c>
      <c r="F11" s="85">
        <v>624</v>
      </c>
      <c r="G11" s="85">
        <v>786</v>
      </c>
      <c r="H11" s="85">
        <v>172</v>
      </c>
      <c r="I11" s="85">
        <v>85</v>
      </c>
      <c r="J11" s="85">
        <v>87</v>
      </c>
      <c r="K11" s="85">
        <v>275</v>
      </c>
      <c r="L11" s="85">
        <v>20135</v>
      </c>
      <c r="M11" s="85">
        <v>10243</v>
      </c>
      <c r="N11" s="85">
        <v>9892</v>
      </c>
      <c r="O11" s="85">
        <v>1654</v>
      </c>
      <c r="P11" s="85">
        <v>1566</v>
      </c>
      <c r="Q11" s="85">
        <v>1700</v>
      </c>
      <c r="R11" s="85">
        <v>1635</v>
      </c>
      <c r="S11" s="85">
        <v>1710</v>
      </c>
      <c r="T11" s="85">
        <v>1631</v>
      </c>
      <c r="U11" s="85">
        <v>1712</v>
      </c>
      <c r="V11" s="85">
        <v>1614</v>
      </c>
      <c r="W11" s="85">
        <v>1766</v>
      </c>
      <c r="X11" s="85">
        <v>1731</v>
      </c>
      <c r="Y11" s="85">
        <v>1701</v>
      </c>
      <c r="Z11" s="85">
        <v>1715</v>
      </c>
      <c r="AA11" s="82">
        <v>23</v>
      </c>
      <c r="AB11" s="421" t="s">
        <v>831</v>
      </c>
    </row>
    <row r="12" spans="1:28" ht="18" customHeight="1">
      <c r="A12" s="421" t="s">
        <v>1131</v>
      </c>
      <c r="B12" s="35" t="s">
        <v>695</v>
      </c>
      <c r="C12" s="85">
        <f>SUM(C13:C15)</f>
        <v>73</v>
      </c>
      <c r="D12" s="85">
        <f>SUM(D13:D15)</f>
        <v>930</v>
      </c>
      <c r="E12" s="85">
        <f>SUM(F12:G12)</f>
        <v>1388</v>
      </c>
      <c r="F12" s="85">
        <f>SUM(F13:F15)</f>
        <v>612</v>
      </c>
      <c r="G12" s="85">
        <f>SUM(G13:G15)</f>
        <v>776</v>
      </c>
      <c r="H12" s="85">
        <f>SUM(I12:J12)</f>
        <v>167</v>
      </c>
      <c r="I12" s="85">
        <f>SUM(I13:I15)</f>
        <v>77</v>
      </c>
      <c r="J12" s="85">
        <f>SUM(J13:J15)</f>
        <v>90</v>
      </c>
      <c r="K12" s="85">
        <f>SUM(K13:K15)</f>
        <v>266</v>
      </c>
      <c r="L12" s="85">
        <f>SUM(M12:N12)</f>
        <v>19908</v>
      </c>
      <c r="M12" s="85">
        <f>O12+Q12+S12+U12+W12+Y12</f>
        <v>10218</v>
      </c>
      <c r="N12" s="85">
        <f>P12+R12+T12+V12+X12+Z12</f>
        <v>9690</v>
      </c>
      <c r="O12" s="85">
        <f>SUM(O13:O15)</f>
        <v>1714</v>
      </c>
      <c r="P12" s="85">
        <f t="shared" ref="P12:AA12" si="0">SUM(P13:P15)</f>
        <v>1536</v>
      </c>
      <c r="Q12" s="85">
        <f t="shared" si="0"/>
        <v>1636</v>
      </c>
      <c r="R12" s="85">
        <f t="shared" si="0"/>
        <v>1573</v>
      </c>
      <c r="S12" s="85">
        <f t="shared" si="0"/>
        <v>1692</v>
      </c>
      <c r="T12" s="85">
        <f t="shared" si="0"/>
        <v>1623</v>
      </c>
      <c r="U12" s="85">
        <f t="shared" si="0"/>
        <v>1714</v>
      </c>
      <c r="V12" s="85">
        <f t="shared" si="0"/>
        <v>1621</v>
      </c>
      <c r="W12" s="85">
        <f t="shared" si="0"/>
        <v>1695</v>
      </c>
      <c r="X12" s="85">
        <f t="shared" si="0"/>
        <v>1600</v>
      </c>
      <c r="Y12" s="85">
        <f t="shared" si="0"/>
        <v>1767</v>
      </c>
      <c r="Z12" s="85">
        <f t="shared" si="0"/>
        <v>1737</v>
      </c>
      <c r="AA12" s="82">
        <f t="shared" si="0"/>
        <v>31</v>
      </c>
      <c r="AB12" s="222" t="s">
        <v>1131</v>
      </c>
    </row>
    <row r="13" spans="1:28" ht="18" customHeight="1">
      <c r="A13" s="9" t="s">
        <v>636</v>
      </c>
      <c r="B13" s="265" t="s">
        <v>696</v>
      </c>
      <c r="C13" s="83">
        <v>1</v>
      </c>
      <c r="D13" s="73">
        <v>21</v>
      </c>
      <c r="E13" s="85">
        <f>SUM(F13:G13)</f>
        <v>30</v>
      </c>
      <c r="F13" s="81">
        <v>21</v>
      </c>
      <c r="G13" s="73">
        <v>9</v>
      </c>
      <c r="H13" s="85">
        <f>SUM(I13:J13)</f>
        <v>11</v>
      </c>
      <c r="I13" s="86">
        <v>4</v>
      </c>
      <c r="J13" s="86">
        <v>7</v>
      </c>
      <c r="K13" s="86">
        <v>16</v>
      </c>
      <c r="L13" s="85">
        <f>SUM(M13:N13)</f>
        <v>566</v>
      </c>
      <c r="M13" s="85">
        <f t="shared" ref="M13:N15" si="1">O13+Q13+S13+U13+W13+Y13</f>
        <v>286</v>
      </c>
      <c r="N13" s="85">
        <f t="shared" si="1"/>
        <v>280</v>
      </c>
      <c r="O13" s="73">
        <v>49</v>
      </c>
      <c r="P13" s="73">
        <v>49</v>
      </c>
      <c r="Q13" s="73">
        <v>49</v>
      </c>
      <c r="R13" s="73">
        <v>48</v>
      </c>
      <c r="S13" s="73">
        <v>47</v>
      </c>
      <c r="T13" s="73">
        <v>45</v>
      </c>
      <c r="U13" s="73">
        <v>49</v>
      </c>
      <c r="V13" s="73">
        <v>46</v>
      </c>
      <c r="W13" s="73">
        <v>45</v>
      </c>
      <c r="X13" s="73">
        <v>44</v>
      </c>
      <c r="Y13" s="73">
        <v>47</v>
      </c>
      <c r="Z13" s="73">
        <v>48</v>
      </c>
      <c r="AA13" s="590">
        <v>1</v>
      </c>
      <c r="AB13" s="9" t="s">
        <v>191</v>
      </c>
    </row>
    <row r="14" spans="1:28" ht="18" customHeight="1">
      <c r="A14" s="9" t="s">
        <v>637</v>
      </c>
      <c r="B14" s="35" t="s">
        <v>1133</v>
      </c>
      <c r="C14" s="83">
        <v>68</v>
      </c>
      <c r="D14" s="73">
        <v>879</v>
      </c>
      <c r="E14" s="85">
        <f>SUM(F14:G14)</f>
        <v>1306</v>
      </c>
      <c r="F14" s="73">
        <v>566</v>
      </c>
      <c r="G14" s="73">
        <v>740</v>
      </c>
      <c r="H14" s="85">
        <f>SUM(I14:J14)</f>
        <v>148</v>
      </c>
      <c r="I14" s="86">
        <v>71</v>
      </c>
      <c r="J14" s="86">
        <v>77</v>
      </c>
      <c r="K14" s="86">
        <v>238</v>
      </c>
      <c r="L14" s="85">
        <f>SUM(M14:N14)</f>
        <v>18741</v>
      </c>
      <c r="M14" s="85">
        <f t="shared" si="1"/>
        <v>9632</v>
      </c>
      <c r="N14" s="85">
        <f t="shared" si="1"/>
        <v>9109</v>
      </c>
      <c r="O14" s="73">
        <v>1605</v>
      </c>
      <c r="P14" s="73">
        <v>1433</v>
      </c>
      <c r="Q14" s="73">
        <v>1539</v>
      </c>
      <c r="R14" s="73">
        <v>1469</v>
      </c>
      <c r="S14" s="73">
        <v>1586</v>
      </c>
      <c r="T14" s="73">
        <v>1521</v>
      </c>
      <c r="U14" s="73">
        <v>1625</v>
      </c>
      <c r="V14" s="73">
        <v>1525</v>
      </c>
      <c r="W14" s="73">
        <v>1599</v>
      </c>
      <c r="X14" s="73">
        <v>1510</v>
      </c>
      <c r="Y14" s="73">
        <v>1678</v>
      </c>
      <c r="Z14" s="73">
        <v>1651</v>
      </c>
      <c r="AA14" s="590">
        <v>27</v>
      </c>
      <c r="AB14" s="9" t="s">
        <v>192</v>
      </c>
    </row>
    <row r="15" spans="1:28" ht="18" customHeight="1" thickBot="1">
      <c r="A15" s="38" t="s">
        <v>638</v>
      </c>
      <c r="B15" s="266" t="s">
        <v>1132</v>
      </c>
      <c r="C15" s="91">
        <v>4</v>
      </c>
      <c r="D15" s="91">
        <v>30</v>
      </c>
      <c r="E15" s="223">
        <f>SUM(F15:G15)</f>
        <v>52</v>
      </c>
      <c r="F15" s="91">
        <v>25</v>
      </c>
      <c r="G15" s="91">
        <v>27</v>
      </c>
      <c r="H15" s="223">
        <f>SUM(I15:J15)</f>
        <v>8</v>
      </c>
      <c r="I15" s="92">
        <v>2</v>
      </c>
      <c r="J15" s="92">
        <v>6</v>
      </c>
      <c r="K15" s="92">
        <v>12</v>
      </c>
      <c r="L15" s="223">
        <f>SUM(M15:N15)</f>
        <v>601</v>
      </c>
      <c r="M15" s="223">
        <f t="shared" si="1"/>
        <v>300</v>
      </c>
      <c r="N15" s="223">
        <f t="shared" si="1"/>
        <v>301</v>
      </c>
      <c r="O15" s="91">
        <v>60</v>
      </c>
      <c r="P15" s="91">
        <v>54</v>
      </c>
      <c r="Q15" s="91">
        <v>48</v>
      </c>
      <c r="R15" s="91">
        <v>56</v>
      </c>
      <c r="S15" s="91">
        <v>59</v>
      </c>
      <c r="T15" s="91">
        <v>57</v>
      </c>
      <c r="U15" s="91">
        <v>40</v>
      </c>
      <c r="V15" s="91">
        <v>50</v>
      </c>
      <c r="W15" s="91">
        <v>51</v>
      </c>
      <c r="X15" s="91">
        <v>46</v>
      </c>
      <c r="Y15" s="91">
        <v>42</v>
      </c>
      <c r="Z15" s="91">
        <v>38</v>
      </c>
      <c r="AA15" s="224">
        <v>3</v>
      </c>
      <c r="AB15" s="38" t="s">
        <v>193</v>
      </c>
    </row>
    <row r="16" spans="1:28" ht="13.5" customHeight="1">
      <c r="A16" s="664" t="s">
        <v>692</v>
      </c>
      <c r="B16" s="664"/>
      <c r="C16" s="664"/>
      <c r="D16" s="664"/>
      <c r="E16" s="664"/>
      <c r="F16" s="664"/>
      <c r="G16" s="664"/>
      <c r="H16" s="664"/>
      <c r="I16" s="664"/>
      <c r="J16" s="664"/>
      <c r="K16" s="664"/>
      <c r="L16" s="664"/>
      <c r="M16" s="664"/>
      <c r="N16" s="664"/>
    </row>
    <row r="18" spans="2:28">
      <c r="B18" s="261"/>
      <c r="C18" s="261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</row>
    <row r="19" spans="2:28"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</row>
    <row r="20" spans="2:28"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</row>
  </sheetData>
  <mergeCells count="22">
    <mergeCell ref="A16:N16"/>
    <mergeCell ref="B5:C7"/>
    <mergeCell ref="L6:N6"/>
    <mergeCell ref="A4:N4"/>
    <mergeCell ref="D5:D7"/>
    <mergeCell ref="E5:G5"/>
    <mergeCell ref="H5:J5"/>
    <mergeCell ref="E6:G6"/>
    <mergeCell ref="H6:J6"/>
    <mergeCell ref="A1:N1"/>
    <mergeCell ref="O1:AB1"/>
    <mergeCell ref="O3:AB3"/>
    <mergeCell ref="O5:Z5"/>
    <mergeCell ref="L5:N5"/>
    <mergeCell ref="O4:AB4"/>
    <mergeCell ref="A3:L3"/>
    <mergeCell ref="W6:X6"/>
    <mergeCell ref="Y6:Z6"/>
    <mergeCell ref="O6:P6"/>
    <mergeCell ref="Q6:R6"/>
    <mergeCell ref="S6:T6"/>
    <mergeCell ref="U6:V6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2 B8:B11 B14" numberStoredAsText="1"/>
    <ignoredError sqref="E12 H12" formula="1"/>
    <ignoredError sqref="E13:E15 H13:H1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zoomScaleNormal="100" workbookViewId="0">
      <selection sqref="A1:K1"/>
    </sheetView>
  </sheetViews>
  <sheetFormatPr defaultRowHeight="13.5"/>
  <cols>
    <col min="1" max="1" width="8.75" style="284" customWidth="1"/>
    <col min="2" max="3" width="4.75" style="284" customWidth="1"/>
    <col min="4" max="11" width="9.875" style="284" customWidth="1"/>
    <col min="12" max="21" width="8.875" style="284" customWidth="1"/>
    <col min="22" max="22" width="8.75" style="284" customWidth="1"/>
    <col min="23" max="16384" width="9" style="284"/>
  </cols>
  <sheetData>
    <row r="1" spans="1:22" ht="17.25">
      <c r="A1" s="655" t="s">
        <v>807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76" t="s">
        <v>182</v>
      </c>
      <c r="M1" s="676"/>
      <c r="N1" s="676"/>
      <c r="O1" s="676"/>
      <c r="P1" s="676"/>
      <c r="Q1" s="676"/>
      <c r="R1" s="676"/>
      <c r="S1" s="676"/>
      <c r="T1" s="676"/>
      <c r="U1" s="676"/>
      <c r="V1" s="676"/>
    </row>
    <row r="2" spans="1:22" ht="7.5" customHeight="1"/>
    <row r="3" spans="1:22" ht="14.25" customHeight="1">
      <c r="A3" s="658" t="s">
        <v>492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279"/>
    </row>
    <row r="4" spans="1:22" ht="7.5" customHeight="1"/>
    <row r="5" spans="1:22" ht="14.25" customHeight="1" thickBot="1">
      <c r="A5" s="672"/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23" t="s">
        <v>405</v>
      </c>
      <c r="M5" s="623"/>
      <c r="N5" s="623"/>
      <c r="O5" s="623"/>
      <c r="P5" s="623"/>
      <c r="Q5" s="623"/>
      <c r="R5" s="623"/>
      <c r="S5" s="623"/>
      <c r="T5" s="623"/>
      <c r="U5" s="623"/>
      <c r="V5" s="623"/>
    </row>
    <row r="6" spans="1:22" ht="22.35" customHeight="1">
      <c r="A6" s="226" t="s">
        <v>211</v>
      </c>
      <c r="B6" s="649"/>
      <c r="C6" s="675"/>
      <c r="D6" s="275"/>
      <c r="E6" s="649" t="s">
        <v>700</v>
      </c>
      <c r="F6" s="650"/>
      <c r="G6" s="650"/>
      <c r="H6" s="649" t="s">
        <v>749</v>
      </c>
      <c r="I6" s="650"/>
      <c r="J6" s="650"/>
      <c r="K6" s="292" t="s">
        <v>178</v>
      </c>
      <c r="L6" s="625" t="s">
        <v>750</v>
      </c>
      <c r="M6" s="625"/>
      <c r="N6" s="625"/>
      <c r="O6" s="625"/>
      <c r="P6" s="625"/>
      <c r="Q6" s="625"/>
      <c r="R6" s="625"/>
      <c r="S6" s="625"/>
      <c r="T6" s="625"/>
      <c r="U6" s="227" t="s">
        <v>183</v>
      </c>
      <c r="V6" s="230" t="s">
        <v>211</v>
      </c>
    </row>
    <row r="7" spans="1:22" ht="22.35" customHeight="1">
      <c r="A7" s="296" t="s">
        <v>639</v>
      </c>
      <c r="B7" s="665" t="s">
        <v>429</v>
      </c>
      <c r="C7" s="679"/>
      <c r="D7" s="281" t="s">
        <v>430</v>
      </c>
      <c r="E7" s="652" t="s">
        <v>176</v>
      </c>
      <c r="F7" s="653"/>
      <c r="G7" s="653"/>
      <c r="H7" s="652" t="s">
        <v>176</v>
      </c>
      <c r="I7" s="653"/>
      <c r="J7" s="653"/>
      <c r="K7" s="281" t="s">
        <v>179</v>
      </c>
      <c r="L7" s="636" t="s">
        <v>286</v>
      </c>
      <c r="M7" s="680"/>
      <c r="N7" s="680"/>
      <c r="O7" s="677" t="s">
        <v>449</v>
      </c>
      <c r="P7" s="677"/>
      <c r="Q7" s="677" t="s">
        <v>450</v>
      </c>
      <c r="R7" s="677"/>
      <c r="S7" s="677" t="s">
        <v>451</v>
      </c>
      <c r="T7" s="677"/>
      <c r="U7" s="273" t="s">
        <v>184</v>
      </c>
      <c r="V7" s="294" t="s">
        <v>502</v>
      </c>
    </row>
    <row r="8" spans="1:22" ht="22.35" customHeight="1">
      <c r="A8" s="229" t="s">
        <v>640</v>
      </c>
      <c r="B8" s="652"/>
      <c r="C8" s="678"/>
      <c r="D8" s="274"/>
      <c r="E8" s="277" t="s">
        <v>384</v>
      </c>
      <c r="F8" s="270" t="s">
        <v>234</v>
      </c>
      <c r="G8" s="270" t="s">
        <v>235</v>
      </c>
      <c r="H8" s="270" t="s">
        <v>384</v>
      </c>
      <c r="I8" s="270" t="s">
        <v>234</v>
      </c>
      <c r="J8" s="270" t="s">
        <v>235</v>
      </c>
      <c r="K8" s="293" t="s">
        <v>180</v>
      </c>
      <c r="L8" s="272" t="s">
        <v>384</v>
      </c>
      <c r="M8" s="285" t="s">
        <v>234</v>
      </c>
      <c r="N8" s="285" t="s">
        <v>235</v>
      </c>
      <c r="O8" s="271" t="s">
        <v>234</v>
      </c>
      <c r="P8" s="285" t="s">
        <v>235</v>
      </c>
      <c r="Q8" s="285" t="s">
        <v>234</v>
      </c>
      <c r="R8" s="285" t="s">
        <v>235</v>
      </c>
      <c r="S8" s="285" t="s">
        <v>234</v>
      </c>
      <c r="T8" s="285" t="s">
        <v>235</v>
      </c>
      <c r="U8" s="228" t="s">
        <v>185</v>
      </c>
      <c r="V8" s="291" t="s">
        <v>423</v>
      </c>
    </row>
    <row r="9" spans="1:22" ht="22.35" customHeight="1">
      <c r="A9" s="13" t="s">
        <v>1127</v>
      </c>
      <c r="B9" s="35" t="s">
        <v>829</v>
      </c>
      <c r="C9" s="199">
        <v>51</v>
      </c>
      <c r="D9" s="81">
        <v>408</v>
      </c>
      <c r="E9" s="81">
        <v>916</v>
      </c>
      <c r="F9" s="81">
        <v>487</v>
      </c>
      <c r="G9" s="81">
        <v>429</v>
      </c>
      <c r="H9" s="81">
        <v>74</v>
      </c>
      <c r="I9" s="81">
        <v>50</v>
      </c>
      <c r="J9" s="81">
        <v>24</v>
      </c>
      <c r="K9" s="81">
        <v>163</v>
      </c>
      <c r="L9" s="81">
        <v>11153</v>
      </c>
      <c r="M9" s="81">
        <v>5614</v>
      </c>
      <c r="N9" s="81">
        <v>5539</v>
      </c>
      <c r="O9" s="81">
        <v>1779</v>
      </c>
      <c r="P9" s="81">
        <v>1781</v>
      </c>
      <c r="Q9" s="81">
        <v>1870</v>
      </c>
      <c r="R9" s="81">
        <v>1870</v>
      </c>
      <c r="S9" s="81">
        <v>1965</v>
      </c>
      <c r="T9" s="81">
        <v>1888</v>
      </c>
      <c r="U9" s="82">
        <v>8</v>
      </c>
      <c r="V9" s="422" t="s">
        <v>1134</v>
      </c>
    </row>
    <row r="10" spans="1:22" ht="22.35" customHeight="1">
      <c r="A10" s="325" t="s">
        <v>681</v>
      </c>
      <c r="B10" s="35" t="s">
        <v>829</v>
      </c>
      <c r="C10" s="85">
        <v>52</v>
      </c>
      <c r="D10" s="81">
        <v>416</v>
      </c>
      <c r="E10" s="81">
        <v>937</v>
      </c>
      <c r="F10" s="81">
        <v>484</v>
      </c>
      <c r="G10" s="81">
        <v>453</v>
      </c>
      <c r="H10" s="81">
        <v>77</v>
      </c>
      <c r="I10" s="81">
        <v>53</v>
      </c>
      <c r="J10" s="81">
        <v>24</v>
      </c>
      <c r="K10" s="81">
        <v>167</v>
      </c>
      <c r="L10" s="81">
        <v>10797</v>
      </c>
      <c r="M10" s="81">
        <v>5356</v>
      </c>
      <c r="N10" s="81">
        <v>5441</v>
      </c>
      <c r="O10" s="81">
        <v>1711</v>
      </c>
      <c r="P10" s="81">
        <v>1802</v>
      </c>
      <c r="Q10" s="81">
        <v>1773</v>
      </c>
      <c r="R10" s="81">
        <v>1762</v>
      </c>
      <c r="S10" s="81">
        <v>1872</v>
      </c>
      <c r="T10" s="81">
        <v>1877</v>
      </c>
      <c r="U10" s="82">
        <v>6</v>
      </c>
      <c r="V10" s="324" t="s">
        <v>681</v>
      </c>
    </row>
    <row r="11" spans="1:22" ht="22.35" customHeight="1">
      <c r="A11" s="325" t="s">
        <v>826</v>
      </c>
      <c r="B11" s="35" t="s">
        <v>829</v>
      </c>
      <c r="C11" s="85">
        <v>52</v>
      </c>
      <c r="D11" s="81">
        <v>402</v>
      </c>
      <c r="E11" s="81">
        <v>912</v>
      </c>
      <c r="F11" s="81">
        <v>477</v>
      </c>
      <c r="G11" s="81">
        <v>435</v>
      </c>
      <c r="H11" s="81">
        <v>81</v>
      </c>
      <c r="I11" s="81">
        <v>55</v>
      </c>
      <c r="J11" s="81">
        <v>26</v>
      </c>
      <c r="K11" s="81">
        <v>167</v>
      </c>
      <c r="L11" s="81">
        <v>10394</v>
      </c>
      <c r="M11" s="81">
        <v>5174</v>
      </c>
      <c r="N11" s="81">
        <v>5220</v>
      </c>
      <c r="O11" s="81">
        <v>1698</v>
      </c>
      <c r="P11" s="81">
        <v>1648</v>
      </c>
      <c r="Q11" s="81">
        <v>1710</v>
      </c>
      <c r="R11" s="81">
        <v>1807</v>
      </c>
      <c r="S11" s="81">
        <v>1766</v>
      </c>
      <c r="T11" s="81">
        <v>1765</v>
      </c>
      <c r="U11" s="82">
        <v>5</v>
      </c>
      <c r="V11" s="324" t="s">
        <v>826</v>
      </c>
    </row>
    <row r="12" spans="1:22" ht="22.35" customHeight="1">
      <c r="A12" s="325" t="s">
        <v>832</v>
      </c>
      <c r="B12" s="35" t="s">
        <v>829</v>
      </c>
      <c r="C12" s="85">
        <v>52</v>
      </c>
      <c r="D12" s="81">
        <v>396</v>
      </c>
      <c r="E12" s="81">
        <v>889</v>
      </c>
      <c r="F12" s="81">
        <v>462</v>
      </c>
      <c r="G12" s="81">
        <v>427</v>
      </c>
      <c r="H12" s="81">
        <v>80</v>
      </c>
      <c r="I12" s="81">
        <v>48</v>
      </c>
      <c r="J12" s="81">
        <v>32</v>
      </c>
      <c r="K12" s="81">
        <v>167</v>
      </c>
      <c r="L12" s="81">
        <v>10291</v>
      </c>
      <c r="M12" s="81">
        <v>5205</v>
      </c>
      <c r="N12" s="81">
        <v>5086</v>
      </c>
      <c r="O12" s="81">
        <v>1787</v>
      </c>
      <c r="P12" s="81">
        <v>1645</v>
      </c>
      <c r="Q12" s="81">
        <v>1707</v>
      </c>
      <c r="R12" s="81">
        <v>1632</v>
      </c>
      <c r="S12" s="81">
        <v>1711</v>
      </c>
      <c r="T12" s="81">
        <v>1809</v>
      </c>
      <c r="U12" s="82">
        <v>8</v>
      </c>
      <c r="V12" s="324" t="s">
        <v>833</v>
      </c>
    </row>
    <row r="13" spans="1:22" ht="22.35" customHeight="1">
      <c r="A13" s="298" t="s">
        <v>1135</v>
      </c>
      <c r="B13" s="35" t="s">
        <v>694</v>
      </c>
      <c r="C13" s="85">
        <f>SUM(C15,C16,C17)</f>
        <v>51</v>
      </c>
      <c r="D13" s="85">
        <f>SUM(D15,D16,D17)</f>
        <v>401</v>
      </c>
      <c r="E13" s="199">
        <f>SUM(F13:G13)</f>
        <v>883</v>
      </c>
      <c r="F13" s="81">
        <f>SUM(F15:F17)</f>
        <v>454</v>
      </c>
      <c r="G13" s="81">
        <f>SUM(G15:G17)</f>
        <v>429</v>
      </c>
      <c r="H13" s="199">
        <f>SUM(I13:J13)</f>
        <v>81</v>
      </c>
      <c r="I13" s="81">
        <f>SUM(I15:I17)</f>
        <v>53</v>
      </c>
      <c r="J13" s="81">
        <f>SUM(J15:J17)</f>
        <v>28</v>
      </c>
      <c r="K13" s="81">
        <f>SUM(K15:K17)</f>
        <v>164</v>
      </c>
      <c r="L13" s="81">
        <f>SUM(M13:N13)</f>
        <v>10122</v>
      </c>
      <c r="M13" s="81">
        <f>O13+Q13+S13</f>
        <v>5138</v>
      </c>
      <c r="N13" s="81">
        <f>P13+R13+T13</f>
        <v>4984</v>
      </c>
      <c r="O13" s="81">
        <f>SUM(O15:O17)</f>
        <v>1654</v>
      </c>
      <c r="P13" s="81">
        <f t="shared" ref="P13:U13" si="0">SUM(P15:P17)</f>
        <v>1698</v>
      </c>
      <c r="Q13" s="81">
        <f t="shared" si="0"/>
        <v>1785</v>
      </c>
      <c r="R13" s="81">
        <f t="shared" si="0"/>
        <v>1646</v>
      </c>
      <c r="S13" s="81">
        <f t="shared" si="0"/>
        <v>1699</v>
      </c>
      <c r="T13" s="81">
        <f t="shared" si="0"/>
        <v>1640</v>
      </c>
      <c r="U13" s="82">
        <f t="shared" si="0"/>
        <v>10</v>
      </c>
      <c r="V13" s="297" t="s">
        <v>861</v>
      </c>
    </row>
    <row r="14" spans="1:22" ht="22.35" customHeight="1">
      <c r="A14" s="298"/>
      <c r="B14" s="267"/>
      <c r="C14" s="85"/>
      <c r="D14" s="85"/>
      <c r="E14" s="199"/>
      <c r="F14" s="81"/>
      <c r="G14" s="81"/>
      <c r="H14" s="19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2"/>
      <c r="V14" s="297"/>
    </row>
    <row r="15" spans="1:22" ht="22.35" customHeight="1">
      <c r="A15" s="298" t="s">
        <v>431</v>
      </c>
      <c r="B15" s="119" t="s">
        <v>696</v>
      </c>
      <c r="C15" s="83">
        <v>1</v>
      </c>
      <c r="D15" s="73">
        <v>12</v>
      </c>
      <c r="E15" s="199">
        <f>SUM(F15:G15)</f>
        <v>26</v>
      </c>
      <c r="F15" s="73">
        <v>14</v>
      </c>
      <c r="G15" s="73">
        <v>12</v>
      </c>
      <c r="H15" s="199">
        <f>SUM(I15:J15)</f>
        <v>5</v>
      </c>
      <c r="I15" s="86">
        <v>2</v>
      </c>
      <c r="J15" s="86">
        <v>3</v>
      </c>
      <c r="K15" s="86">
        <v>15</v>
      </c>
      <c r="L15" s="81">
        <f>SUM(M15:N15)</f>
        <v>427</v>
      </c>
      <c r="M15" s="81">
        <f t="shared" ref="M15:N17" si="1">O15+Q15+S15</f>
        <v>215</v>
      </c>
      <c r="N15" s="81">
        <f>P15+R15+T15</f>
        <v>212</v>
      </c>
      <c r="O15" s="73">
        <v>72</v>
      </c>
      <c r="P15" s="73">
        <v>72</v>
      </c>
      <c r="Q15" s="73">
        <v>71</v>
      </c>
      <c r="R15" s="73">
        <v>71</v>
      </c>
      <c r="S15" s="73">
        <v>72</v>
      </c>
      <c r="T15" s="73">
        <v>69</v>
      </c>
      <c r="U15" s="88">
        <v>0</v>
      </c>
      <c r="V15" s="294" t="s">
        <v>191</v>
      </c>
    </row>
    <row r="16" spans="1:22" ht="22.35" customHeight="1">
      <c r="A16" s="298" t="s">
        <v>432</v>
      </c>
      <c r="B16" s="267" t="s">
        <v>694</v>
      </c>
      <c r="C16" s="83">
        <v>40</v>
      </c>
      <c r="D16" s="73">
        <v>356</v>
      </c>
      <c r="E16" s="199">
        <f>SUM(F16:G16)</f>
        <v>778</v>
      </c>
      <c r="F16" s="73">
        <v>395</v>
      </c>
      <c r="G16" s="73">
        <v>383</v>
      </c>
      <c r="H16" s="199">
        <f>SUM(I16:J16)</f>
        <v>66</v>
      </c>
      <c r="I16" s="86">
        <v>46</v>
      </c>
      <c r="J16" s="86">
        <v>20</v>
      </c>
      <c r="K16" s="86">
        <v>134</v>
      </c>
      <c r="L16" s="81">
        <f>SUM(M16:N16)</f>
        <v>8848</v>
      </c>
      <c r="M16" s="81">
        <f t="shared" si="1"/>
        <v>4504</v>
      </c>
      <c r="N16" s="81">
        <f t="shared" si="1"/>
        <v>4344</v>
      </c>
      <c r="O16" s="73">
        <v>1451</v>
      </c>
      <c r="P16" s="73">
        <v>1484</v>
      </c>
      <c r="Q16" s="73">
        <v>1555</v>
      </c>
      <c r="R16" s="73">
        <v>1452</v>
      </c>
      <c r="S16" s="73">
        <v>1498</v>
      </c>
      <c r="T16" s="73">
        <v>1408</v>
      </c>
      <c r="U16" s="88">
        <v>10</v>
      </c>
      <c r="V16" s="294" t="s">
        <v>581</v>
      </c>
    </row>
    <row r="17" spans="1:22" ht="22.35" customHeight="1">
      <c r="A17" s="298" t="s">
        <v>433</v>
      </c>
      <c r="B17" s="120" t="s">
        <v>696</v>
      </c>
      <c r="C17" s="83">
        <v>10</v>
      </c>
      <c r="D17" s="83">
        <v>33</v>
      </c>
      <c r="E17" s="199">
        <f>SUM(F17:G17)</f>
        <v>79</v>
      </c>
      <c r="F17" s="83">
        <v>45</v>
      </c>
      <c r="G17" s="83">
        <v>34</v>
      </c>
      <c r="H17" s="199">
        <f>SUM(I17:J17)</f>
        <v>10</v>
      </c>
      <c r="I17" s="87">
        <v>5</v>
      </c>
      <c r="J17" s="87">
        <v>5</v>
      </c>
      <c r="K17" s="86">
        <v>15</v>
      </c>
      <c r="L17" s="81">
        <f>SUM(M17:N17)</f>
        <v>847</v>
      </c>
      <c r="M17" s="81">
        <f t="shared" si="1"/>
        <v>419</v>
      </c>
      <c r="N17" s="81">
        <f t="shared" si="1"/>
        <v>428</v>
      </c>
      <c r="O17" s="83">
        <v>131</v>
      </c>
      <c r="P17" s="83">
        <v>142</v>
      </c>
      <c r="Q17" s="83">
        <v>159</v>
      </c>
      <c r="R17" s="83">
        <v>123</v>
      </c>
      <c r="S17" s="83">
        <v>129</v>
      </c>
      <c r="T17" s="83">
        <v>163</v>
      </c>
      <c r="U17" s="88">
        <v>0</v>
      </c>
      <c r="V17" s="283" t="s">
        <v>193</v>
      </c>
    </row>
    <row r="18" spans="1:22" s="173" customFormat="1" ht="9" customHeight="1" thickBot="1">
      <c r="A18" s="3"/>
      <c r="B18" s="278"/>
      <c r="C18" s="40"/>
      <c r="D18" s="36"/>
      <c r="E18" s="42"/>
      <c r="F18" s="40"/>
      <c r="G18" s="40"/>
      <c r="H18" s="42"/>
      <c r="I18" s="47"/>
      <c r="J18" s="47"/>
      <c r="K18" s="47"/>
      <c r="L18" s="42"/>
      <c r="M18" s="40"/>
      <c r="N18" s="40"/>
      <c r="O18" s="40"/>
      <c r="P18" s="40"/>
      <c r="Q18" s="40"/>
      <c r="R18" s="40"/>
      <c r="S18" s="40"/>
      <c r="T18" s="40"/>
      <c r="U18" s="74"/>
      <c r="V18" s="295"/>
    </row>
    <row r="19" spans="1:22" ht="13.5" customHeight="1">
      <c r="A19" s="664" t="s">
        <v>693</v>
      </c>
      <c r="B19" s="664"/>
      <c r="C19" s="664"/>
      <c r="D19" s="664"/>
      <c r="E19" s="664"/>
      <c r="F19" s="664"/>
      <c r="G19" s="664"/>
      <c r="H19" s="664"/>
      <c r="I19" s="664"/>
      <c r="J19" s="664"/>
      <c r="K19" s="664"/>
    </row>
    <row r="20" spans="1:22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</row>
    <row r="22" spans="1:22"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</row>
    <row r="23" spans="1:22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</row>
    <row r="24" spans="1:22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</row>
    <row r="25" spans="1:22"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</row>
    <row r="26" spans="1:22"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</row>
  </sheetData>
  <mergeCells count="18">
    <mergeCell ref="S7:T7"/>
    <mergeCell ref="B8:C8"/>
    <mergeCell ref="A19:K19"/>
    <mergeCell ref="B7:C7"/>
    <mergeCell ref="E7:G7"/>
    <mergeCell ref="H7:J7"/>
    <mergeCell ref="L7:N7"/>
    <mergeCell ref="O7:P7"/>
    <mergeCell ref="Q7:R7"/>
    <mergeCell ref="B6:C6"/>
    <mergeCell ref="E6:G6"/>
    <mergeCell ref="H6:J6"/>
    <mergeCell ref="L6:T6"/>
    <mergeCell ref="A1:K1"/>
    <mergeCell ref="L1:V1"/>
    <mergeCell ref="A3:K3"/>
    <mergeCell ref="A5:K5"/>
    <mergeCell ref="L5:V5"/>
  </mergeCells>
  <phoneticPr fontId="4"/>
  <pageMargins left="0.36" right="0.4" top="0.78740157480314965" bottom="0.78740157480314965" header="0.51181102362204722" footer="0.51181102362204722"/>
  <pageSetup paperSize="9" orientation="portrait" r:id="rId1"/>
  <headerFooter alignWithMargins="0"/>
  <ignoredErrors>
    <ignoredError sqref="B13:B17 B9:B12" numberStoredAsText="1"/>
    <ignoredError sqref="H13:H14" formula="1"/>
    <ignoredError sqref="H15:H1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3"/>
  <sheetViews>
    <sheetView showGridLines="0" zoomScaleNormal="100" workbookViewId="0">
      <selection sqref="A1:R1"/>
    </sheetView>
  </sheetViews>
  <sheetFormatPr defaultRowHeight="13.5"/>
  <cols>
    <col min="1" max="1" width="6.875" style="284" customWidth="1"/>
    <col min="2" max="3" width="3.125" style="284" customWidth="1"/>
    <col min="4" max="15" width="5.375" style="284" customWidth="1"/>
    <col min="16" max="16" width="5.625" style="284" customWidth="1"/>
    <col min="17" max="18" width="5.5" style="284" customWidth="1"/>
    <col min="19" max="24" width="5" style="284" customWidth="1"/>
    <col min="25" max="26" width="3.375" style="284" customWidth="1"/>
    <col min="27" max="29" width="3.75" style="284" customWidth="1"/>
    <col min="30" max="30" width="3.625" style="284" customWidth="1"/>
    <col min="31" max="31" width="3.375" style="284" customWidth="1"/>
    <col min="32" max="32" width="3.625" style="284" customWidth="1"/>
    <col min="33" max="37" width="3.375" style="284" customWidth="1"/>
    <col min="38" max="38" width="4.375" style="284" customWidth="1"/>
    <col min="39" max="40" width="3.75" style="284" customWidth="1"/>
    <col min="41" max="41" width="6.625" style="284" customWidth="1"/>
    <col min="42" max="16384" width="9" style="284"/>
  </cols>
  <sheetData>
    <row r="1" spans="1:41" ht="17.25">
      <c r="A1" s="655" t="s">
        <v>808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76" t="s">
        <v>186</v>
      </c>
      <c r="T1" s="676"/>
      <c r="U1" s="676"/>
      <c r="V1" s="676"/>
      <c r="W1" s="676"/>
      <c r="X1" s="676"/>
      <c r="Y1" s="676"/>
      <c r="Z1" s="676"/>
      <c r="AA1" s="676"/>
      <c r="AB1" s="676"/>
      <c r="AC1" s="676"/>
      <c r="AD1" s="676"/>
      <c r="AE1" s="676"/>
      <c r="AF1" s="676"/>
      <c r="AG1" s="676"/>
      <c r="AH1" s="676"/>
      <c r="AI1" s="676"/>
      <c r="AJ1" s="676"/>
      <c r="AK1" s="676"/>
      <c r="AL1" s="676"/>
      <c r="AM1" s="676"/>
      <c r="AN1" s="676"/>
      <c r="AO1" s="676"/>
    </row>
    <row r="2" spans="1:41" ht="7.5" customHeight="1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94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</row>
    <row r="3" spans="1:41" s="279" customFormat="1" ht="14.25" customHeight="1">
      <c r="A3" s="658" t="s">
        <v>493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633"/>
      <c r="T3" s="633"/>
      <c r="U3" s="633"/>
      <c r="V3" s="633"/>
      <c r="W3" s="633"/>
      <c r="X3" s="633"/>
      <c r="Y3" s="633"/>
      <c r="Z3" s="633"/>
      <c r="AA3" s="633"/>
      <c r="AB3" s="633"/>
      <c r="AC3" s="633"/>
      <c r="AD3" s="633"/>
      <c r="AE3" s="633"/>
      <c r="AF3" s="633"/>
      <c r="AG3" s="633"/>
      <c r="AH3" s="633"/>
      <c r="AI3" s="633"/>
      <c r="AJ3" s="633"/>
      <c r="AK3" s="633"/>
      <c r="AL3" s="633"/>
      <c r="AM3" s="633"/>
      <c r="AN3" s="633"/>
      <c r="AO3" s="633"/>
    </row>
    <row r="4" spans="1:41" s="279" customFormat="1" ht="14.25" customHeight="1" thickBot="1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623" t="s">
        <v>188</v>
      </c>
      <c r="AM4" s="623"/>
      <c r="AN4" s="623"/>
      <c r="AO4" s="623"/>
    </row>
    <row r="5" spans="1:41" s="279" customFormat="1" ht="22.35" customHeight="1">
      <c r="A5" s="681" t="s">
        <v>503</v>
      </c>
      <c r="B5" s="684" t="s">
        <v>177</v>
      </c>
      <c r="C5" s="685"/>
      <c r="D5" s="690" t="s">
        <v>498</v>
      </c>
      <c r="E5" s="691"/>
      <c r="F5" s="691"/>
      <c r="G5" s="691"/>
      <c r="H5" s="691"/>
      <c r="I5" s="691"/>
      <c r="J5" s="691"/>
      <c r="K5" s="691"/>
      <c r="L5" s="691"/>
      <c r="M5" s="690" t="s">
        <v>263</v>
      </c>
      <c r="N5" s="691"/>
      <c r="O5" s="692"/>
      <c r="P5" s="287"/>
      <c r="Q5" s="288"/>
      <c r="R5" s="288"/>
      <c r="S5" s="693" t="s">
        <v>644</v>
      </c>
      <c r="T5" s="693"/>
      <c r="U5" s="693"/>
      <c r="V5" s="693"/>
      <c r="W5" s="693"/>
      <c r="X5" s="693"/>
      <c r="Y5" s="693"/>
      <c r="Z5" s="693"/>
      <c r="AA5" s="693"/>
      <c r="AB5" s="693"/>
      <c r="AC5" s="693"/>
      <c r="AD5" s="693"/>
      <c r="AE5" s="693"/>
      <c r="AF5" s="693"/>
      <c r="AG5" s="693"/>
      <c r="AH5" s="693"/>
      <c r="AI5" s="693"/>
      <c r="AJ5" s="693"/>
      <c r="AK5" s="693"/>
      <c r="AL5" s="693"/>
      <c r="AM5" s="693"/>
      <c r="AN5" s="694"/>
      <c r="AO5" s="700" t="s">
        <v>503</v>
      </c>
    </row>
    <row r="6" spans="1:41" s="279" customFormat="1" ht="22.35" customHeight="1">
      <c r="A6" s="682"/>
      <c r="B6" s="686"/>
      <c r="C6" s="687"/>
      <c r="D6" s="703" t="s">
        <v>210</v>
      </c>
      <c r="E6" s="704"/>
      <c r="F6" s="704"/>
      <c r="G6" s="704"/>
      <c r="H6" s="704"/>
      <c r="I6" s="704"/>
      <c r="J6" s="704"/>
      <c r="K6" s="704"/>
      <c r="L6" s="705"/>
      <c r="M6" s="703" t="s">
        <v>210</v>
      </c>
      <c r="N6" s="704"/>
      <c r="O6" s="705"/>
      <c r="P6" s="706" t="s">
        <v>501</v>
      </c>
      <c r="Q6" s="707"/>
      <c r="R6" s="707"/>
      <c r="S6" s="708" t="s">
        <v>690</v>
      </c>
      <c r="T6" s="708"/>
      <c r="U6" s="708"/>
      <c r="V6" s="708"/>
      <c r="W6" s="708"/>
      <c r="X6" s="708"/>
      <c r="Y6" s="708"/>
      <c r="Z6" s="709"/>
      <c r="AA6" s="695" t="s">
        <v>500</v>
      </c>
      <c r="AB6" s="699"/>
      <c r="AC6" s="699"/>
      <c r="AD6" s="699"/>
      <c r="AE6" s="699"/>
      <c r="AF6" s="699"/>
      <c r="AG6" s="699"/>
      <c r="AH6" s="699"/>
      <c r="AI6" s="699"/>
      <c r="AJ6" s="699"/>
      <c r="AK6" s="696"/>
      <c r="AL6" s="695" t="s">
        <v>499</v>
      </c>
      <c r="AM6" s="699"/>
      <c r="AN6" s="696"/>
      <c r="AO6" s="701"/>
    </row>
    <row r="7" spans="1:41" s="279" customFormat="1" ht="22.35" customHeight="1">
      <c r="A7" s="682"/>
      <c r="B7" s="686"/>
      <c r="C7" s="687"/>
      <c r="D7" s="695" t="s">
        <v>496</v>
      </c>
      <c r="E7" s="699"/>
      <c r="F7" s="699"/>
      <c r="G7" s="695" t="s">
        <v>497</v>
      </c>
      <c r="H7" s="699"/>
      <c r="I7" s="699"/>
      <c r="J7" s="695" t="s">
        <v>499</v>
      </c>
      <c r="K7" s="699"/>
      <c r="L7" s="699"/>
      <c r="M7" s="710" t="s">
        <v>212</v>
      </c>
      <c r="N7" s="710" t="s">
        <v>358</v>
      </c>
      <c r="O7" s="710" t="s">
        <v>302</v>
      </c>
      <c r="P7" s="695" t="s">
        <v>643</v>
      </c>
      <c r="Q7" s="699"/>
      <c r="R7" s="699"/>
      <c r="S7" s="699" t="s">
        <v>95</v>
      </c>
      <c r="T7" s="696"/>
      <c r="U7" s="695" t="s">
        <v>92</v>
      </c>
      <c r="V7" s="696"/>
      <c r="W7" s="695" t="s">
        <v>93</v>
      </c>
      <c r="X7" s="696"/>
      <c r="Y7" s="695" t="s">
        <v>94</v>
      </c>
      <c r="Z7" s="696"/>
      <c r="AA7" s="695" t="s">
        <v>643</v>
      </c>
      <c r="AB7" s="699"/>
      <c r="AC7" s="696"/>
      <c r="AD7" s="695" t="s">
        <v>95</v>
      </c>
      <c r="AE7" s="696"/>
      <c r="AF7" s="695" t="s">
        <v>92</v>
      </c>
      <c r="AG7" s="696"/>
      <c r="AH7" s="695" t="s">
        <v>93</v>
      </c>
      <c r="AI7" s="696"/>
      <c r="AJ7" s="695" t="s">
        <v>96</v>
      </c>
      <c r="AK7" s="696"/>
      <c r="AL7" s="697" t="s">
        <v>384</v>
      </c>
      <c r="AM7" s="697" t="s">
        <v>234</v>
      </c>
      <c r="AN7" s="697" t="s">
        <v>235</v>
      </c>
      <c r="AO7" s="701"/>
    </row>
    <row r="8" spans="1:41" s="279" customFormat="1" ht="22.35" customHeight="1">
      <c r="A8" s="683"/>
      <c r="B8" s="688"/>
      <c r="C8" s="689"/>
      <c r="D8" s="251" t="s">
        <v>384</v>
      </c>
      <c r="E8" s="118" t="s">
        <v>234</v>
      </c>
      <c r="F8" s="118" t="s">
        <v>235</v>
      </c>
      <c r="G8" s="251" t="s">
        <v>384</v>
      </c>
      <c r="H8" s="118" t="s">
        <v>234</v>
      </c>
      <c r="I8" s="118" t="s">
        <v>235</v>
      </c>
      <c r="J8" s="251" t="s">
        <v>384</v>
      </c>
      <c r="K8" s="118" t="s">
        <v>234</v>
      </c>
      <c r="L8" s="118" t="s">
        <v>235</v>
      </c>
      <c r="M8" s="711"/>
      <c r="N8" s="711"/>
      <c r="O8" s="711"/>
      <c r="P8" s="118" t="s">
        <v>384</v>
      </c>
      <c r="Q8" s="118" t="s">
        <v>234</v>
      </c>
      <c r="R8" s="286" t="s">
        <v>235</v>
      </c>
      <c r="S8" s="289" t="s">
        <v>234</v>
      </c>
      <c r="T8" s="289" t="s">
        <v>235</v>
      </c>
      <c r="U8" s="118" t="s">
        <v>234</v>
      </c>
      <c r="V8" s="118" t="s">
        <v>235</v>
      </c>
      <c r="W8" s="118" t="s">
        <v>234</v>
      </c>
      <c r="X8" s="118" t="s">
        <v>235</v>
      </c>
      <c r="Y8" s="118" t="s">
        <v>234</v>
      </c>
      <c r="Z8" s="118" t="s">
        <v>235</v>
      </c>
      <c r="AA8" s="118" t="s">
        <v>384</v>
      </c>
      <c r="AB8" s="118" t="s">
        <v>234</v>
      </c>
      <c r="AC8" s="118" t="s">
        <v>235</v>
      </c>
      <c r="AD8" s="118" t="s">
        <v>234</v>
      </c>
      <c r="AE8" s="118" t="s">
        <v>235</v>
      </c>
      <c r="AF8" s="118" t="s">
        <v>234</v>
      </c>
      <c r="AG8" s="118" t="s">
        <v>235</v>
      </c>
      <c r="AH8" s="118" t="s">
        <v>234</v>
      </c>
      <c r="AI8" s="118" t="s">
        <v>235</v>
      </c>
      <c r="AJ8" s="118" t="s">
        <v>234</v>
      </c>
      <c r="AK8" s="118" t="s">
        <v>235</v>
      </c>
      <c r="AL8" s="698"/>
      <c r="AM8" s="698"/>
      <c r="AN8" s="698"/>
      <c r="AO8" s="702"/>
    </row>
    <row r="9" spans="1:41" s="279" customFormat="1" ht="22.35" customHeight="1">
      <c r="A9" s="13" t="s">
        <v>1136</v>
      </c>
      <c r="B9" s="119"/>
      <c r="C9" s="119">
        <v>21</v>
      </c>
      <c r="D9" s="119">
        <v>1115</v>
      </c>
      <c r="E9" s="119">
        <v>649</v>
      </c>
      <c r="F9" s="119">
        <v>239</v>
      </c>
      <c r="G9" s="119">
        <v>78</v>
      </c>
      <c r="H9" s="119">
        <v>45</v>
      </c>
      <c r="I9" s="119">
        <v>18</v>
      </c>
      <c r="J9" s="119">
        <v>42</v>
      </c>
      <c r="K9" s="119">
        <v>17</v>
      </c>
      <c r="L9" s="119">
        <v>13</v>
      </c>
      <c r="M9" s="119">
        <v>162</v>
      </c>
      <c r="N9" s="119">
        <v>16</v>
      </c>
      <c r="O9" s="119">
        <v>5</v>
      </c>
      <c r="P9" s="119">
        <v>12117</v>
      </c>
      <c r="Q9" s="119">
        <v>6081</v>
      </c>
      <c r="R9" s="119">
        <v>6036</v>
      </c>
      <c r="S9" s="119">
        <v>2043</v>
      </c>
      <c r="T9" s="119">
        <v>1987</v>
      </c>
      <c r="U9" s="119">
        <v>2005</v>
      </c>
      <c r="V9" s="119">
        <v>1992</v>
      </c>
      <c r="W9" s="119">
        <v>2027</v>
      </c>
      <c r="X9" s="119">
        <v>1973</v>
      </c>
      <c r="Y9" s="119">
        <v>6</v>
      </c>
      <c r="Z9" s="119">
        <v>84</v>
      </c>
      <c r="AA9" s="119">
        <v>275</v>
      </c>
      <c r="AB9" s="119">
        <v>195</v>
      </c>
      <c r="AC9" s="119">
        <v>80</v>
      </c>
      <c r="AD9" s="119">
        <v>61</v>
      </c>
      <c r="AE9" s="119">
        <v>22</v>
      </c>
      <c r="AF9" s="119">
        <v>66</v>
      </c>
      <c r="AG9" s="119">
        <v>23</v>
      </c>
      <c r="AH9" s="119">
        <v>54</v>
      </c>
      <c r="AI9" s="119">
        <v>30</v>
      </c>
      <c r="AJ9" s="119">
        <v>14</v>
      </c>
      <c r="AK9" s="119">
        <v>5</v>
      </c>
      <c r="AL9" s="120">
        <v>882</v>
      </c>
      <c r="AM9" s="120">
        <v>404</v>
      </c>
      <c r="AN9" s="78">
        <v>478</v>
      </c>
      <c r="AO9" s="24" t="s">
        <v>1137</v>
      </c>
    </row>
    <row r="10" spans="1:41" s="279" customFormat="1" ht="22.35" customHeight="1">
      <c r="A10" s="325" t="s">
        <v>684</v>
      </c>
      <c r="B10" s="119"/>
      <c r="C10" s="119">
        <v>21</v>
      </c>
      <c r="D10" s="119">
        <v>1127</v>
      </c>
      <c r="E10" s="119">
        <v>647</v>
      </c>
      <c r="F10" s="119">
        <v>243</v>
      </c>
      <c r="G10" s="119">
        <v>75</v>
      </c>
      <c r="H10" s="119">
        <v>41</v>
      </c>
      <c r="I10" s="119">
        <v>19</v>
      </c>
      <c r="J10" s="119">
        <v>44</v>
      </c>
      <c r="K10" s="119">
        <v>21</v>
      </c>
      <c r="L10" s="119">
        <v>17</v>
      </c>
      <c r="M10" s="119">
        <v>171</v>
      </c>
      <c r="N10" s="119">
        <v>15</v>
      </c>
      <c r="O10" s="119">
        <v>8</v>
      </c>
      <c r="P10" s="119">
        <v>11849</v>
      </c>
      <c r="Q10" s="119">
        <v>5954</v>
      </c>
      <c r="R10" s="119">
        <v>5895</v>
      </c>
      <c r="S10" s="119">
        <v>2016</v>
      </c>
      <c r="T10" s="119">
        <v>1911</v>
      </c>
      <c r="U10" s="119">
        <v>1973</v>
      </c>
      <c r="V10" s="119">
        <v>1947</v>
      </c>
      <c r="W10" s="119">
        <v>1960</v>
      </c>
      <c r="X10" s="119">
        <v>1951</v>
      </c>
      <c r="Y10" s="119">
        <v>5</v>
      </c>
      <c r="Z10" s="119">
        <v>86</v>
      </c>
      <c r="AA10" s="119">
        <v>246</v>
      </c>
      <c r="AB10" s="119">
        <v>190</v>
      </c>
      <c r="AC10" s="119">
        <v>56</v>
      </c>
      <c r="AD10" s="119">
        <v>55</v>
      </c>
      <c r="AE10" s="119">
        <v>17</v>
      </c>
      <c r="AF10" s="119">
        <v>48</v>
      </c>
      <c r="AG10" s="119">
        <v>19</v>
      </c>
      <c r="AH10" s="119">
        <v>57</v>
      </c>
      <c r="AI10" s="119">
        <v>18</v>
      </c>
      <c r="AJ10" s="119">
        <v>30</v>
      </c>
      <c r="AK10" s="119">
        <v>2</v>
      </c>
      <c r="AL10" s="120">
        <v>895</v>
      </c>
      <c r="AM10" s="120">
        <v>423</v>
      </c>
      <c r="AN10" s="78">
        <v>472</v>
      </c>
      <c r="AO10" s="24" t="s">
        <v>684</v>
      </c>
    </row>
    <row r="11" spans="1:41" s="279" customFormat="1" ht="22.35" customHeight="1">
      <c r="A11" s="325" t="s">
        <v>834</v>
      </c>
      <c r="B11" s="119"/>
      <c r="C11" s="119">
        <v>21</v>
      </c>
      <c r="D11" s="119">
        <v>873</v>
      </c>
      <c r="E11" s="119">
        <v>632</v>
      </c>
      <c r="F11" s="119">
        <v>241</v>
      </c>
      <c r="G11" s="119">
        <v>59</v>
      </c>
      <c r="H11" s="119">
        <v>41</v>
      </c>
      <c r="I11" s="119">
        <v>18</v>
      </c>
      <c r="J11" s="119">
        <v>35</v>
      </c>
      <c r="K11" s="119">
        <v>19</v>
      </c>
      <c r="L11" s="119">
        <v>16</v>
      </c>
      <c r="M11" s="119">
        <v>164</v>
      </c>
      <c r="N11" s="119">
        <v>14</v>
      </c>
      <c r="O11" s="119">
        <v>9</v>
      </c>
      <c r="P11" s="119">
        <v>11472</v>
      </c>
      <c r="Q11" s="119">
        <v>5796</v>
      </c>
      <c r="R11" s="119">
        <v>5676</v>
      </c>
      <c r="S11" s="119">
        <v>1892</v>
      </c>
      <c r="T11" s="119">
        <v>1820</v>
      </c>
      <c r="U11" s="119">
        <v>1959</v>
      </c>
      <c r="V11" s="119">
        <v>1866</v>
      </c>
      <c r="W11" s="119">
        <v>1938</v>
      </c>
      <c r="X11" s="119">
        <v>1908</v>
      </c>
      <c r="Y11" s="119">
        <v>7</v>
      </c>
      <c r="Z11" s="119">
        <v>82</v>
      </c>
      <c r="AA11" s="119">
        <v>201</v>
      </c>
      <c r="AB11" s="119">
        <v>145</v>
      </c>
      <c r="AC11" s="119">
        <v>56</v>
      </c>
      <c r="AD11" s="119">
        <v>44</v>
      </c>
      <c r="AE11" s="119">
        <v>20</v>
      </c>
      <c r="AF11" s="119">
        <v>37</v>
      </c>
      <c r="AG11" s="119">
        <v>13</v>
      </c>
      <c r="AH11" s="119">
        <v>40</v>
      </c>
      <c r="AI11" s="119">
        <v>17</v>
      </c>
      <c r="AJ11" s="119">
        <v>24</v>
      </c>
      <c r="AK11" s="119">
        <v>6</v>
      </c>
      <c r="AL11" s="120">
        <v>904</v>
      </c>
      <c r="AM11" s="120">
        <v>434</v>
      </c>
      <c r="AN11" s="120">
        <v>470</v>
      </c>
      <c r="AO11" s="24" t="s">
        <v>834</v>
      </c>
    </row>
    <row r="12" spans="1:41" s="279" customFormat="1" ht="22.35" customHeight="1">
      <c r="A12" s="325" t="s">
        <v>836</v>
      </c>
      <c r="B12" s="119"/>
      <c r="C12" s="119">
        <v>21</v>
      </c>
      <c r="D12" s="119">
        <v>872</v>
      </c>
      <c r="E12" s="119">
        <v>632</v>
      </c>
      <c r="F12" s="119">
        <v>240</v>
      </c>
      <c r="G12" s="119">
        <v>64</v>
      </c>
      <c r="H12" s="119">
        <v>46</v>
      </c>
      <c r="I12" s="119">
        <v>18</v>
      </c>
      <c r="J12" s="119">
        <v>35</v>
      </c>
      <c r="K12" s="119">
        <v>21</v>
      </c>
      <c r="L12" s="119">
        <v>14</v>
      </c>
      <c r="M12" s="119">
        <v>172</v>
      </c>
      <c r="N12" s="119">
        <v>14</v>
      </c>
      <c r="O12" s="119">
        <v>11</v>
      </c>
      <c r="P12" s="119">
        <v>11047</v>
      </c>
      <c r="Q12" s="119">
        <v>5592</v>
      </c>
      <c r="R12" s="119">
        <v>5455</v>
      </c>
      <c r="S12" s="119">
        <v>1842</v>
      </c>
      <c r="T12" s="119">
        <v>1782</v>
      </c>
      <c r="U12" s="119">
        <v>1846</v>
      </c>
      <c r="V12" s="119">
        <v>1772</v>
      </c>
      <c r="W12" s="119">
        <v>1897</v>
      </c>
      <c r="X12" s="119">
        <v>1819</v>
      </c>
      <c r="Y12" s="119">
        <v>7</v>
      </c>
      <c r="Z12" s="119">
        <v>82</v>
      </c>
      <c r="AA12" s="119">
        <v>186</v>
      </c>
      <c r="AB12" s="119">
        <v>129</v>
      </c>
      <c r="AC12" s="119">
        <v>57</v>
      </c>
      <c r="AD12" s="119">
        <v>40</v>
      </c>
      <c r="AE12" s="119">
        <v>24</v>
      </c>
      <c r="AF12" s="119">
        <v>40</v>
      </c>
      <c r="AG12" s="119">
        <v>19</v>
      </c>
      <c r="AH12" s="119">
        <v>35</v>
      </c>
      <c r="AI12" s="119">
        <v>10</v>
      </c>
      <c r="AJ12" s="119">
        <v>14</v>
      </c>
      <c r="AK12" s="119">
        <v>4</v>
      </c>
      <c r="AL12" s="120">
        <v>884</v>
      </c>
      <c r="AM12" s="120">
        <v>426</v>
      </c>
      <c r="AN12" s="120">
        <v>458</v>
      </c>
      <c r="AO12" s="24" t="s">
        <v>835</v>
      </c>
    </row>
    <row r="13" spans="1:41" s="279" customFormat="1" ht="22.35" customHeight="1">
      <c r="A13" s="325" t="s">
        <v>1131</v>
      </c>
      <c r="B13" s="119"/>
      <c r="C13" s="119">
        <v>21</v>
      </c>
      <c r="D13" s="119">
        <f t="shared" ref="D13:AK13" si="0">SUM(D15:D16)</f>
        <v>859</v>
      </c>
      <c r="E13" s="119">
        <f t="shared" si="0"/>
        <v>620</v>
      </c>
      <c r="F13" s="119">
        <f t="shared" si="0"/>
        <v>239</v>
      </c>
      <c r="G13" s="119">
        <f t="shared" si="0"/>
        <v>65</v>
      </c>
      <c r="H13" s="119">
        <f t="shared" si="0"/>
        <v>46</v>
      </c>
      <c r="I13" s="119">
        <f t="shared" si="0"/>
        <v>19</v>
      </c>
      <c r="J13" s="119">
        <v>35</v>
      </c>
      <c r="K13" s="86">
        <v>22</v>
      </c>
      <c r="L13" s="86">
        <v>13</v>
      </c>
      <c r="M13" s="119">
        <f t="shared" si="0"/>
        <v>166</v>
      </c>
      <c r="N13" s="119">
        <f t="shared" si="0"/>
        <v>14</v>
      </c>
      <c r="O13" s="119">
        <v>10</v>
      </c>
      <c r="P13" s="119">
        <f t="shared" si="0"/>
        <v>10638</v>
      </c>
      <c r="Q13" s="119">
        <f t="shared" si="0"/>
        <v>5353</v>
      </c>
      <c r="R13" s="119">
        <f t="shared" si="0"/>
        <v>5285</v>
      </c>
      <c r="S13" s="119">
        <f t="shared" si="0"/>
        <v>1744</v>
      </c>
      <c r="T13" s="119">
        <f t="shared" si="0"/>
        <v>1751</v>
      </c>
      <c r="U13" s="119">
        <f t="shared" si="0"/>
        <v>1789</v>
      </c>
      <c r="V13" s="119">
        <f t="shared" si="0"/>
        <v>1733</v>
      </c>
      <c r="W13" s="119">
        <f t="shared" si="0"/>
        <v>1815</v>
      </c>
      <c r="X13" s="119">
        <f t="shared" si="0"/>
        <v>1730</v>
      </c>
      <c r="Y13" s="119">
        <f t="shared" si="0"/>
        <v>5</v>
      </c>
      <c r="Z13" s="119">
        <f t="shared" si="0"/>
        <v>71</v>
      </c>
      <c r="AA13" s="119">
        <f t="shared" si="0"/>
        <v>180</v>
      </c>
      <c r="AB13" s="119">
        <f t="shared" si="0"/>
        <v>123</v>
      </c>
      <c r="AC13" s="119">
        <f t="shared" si="0"/>
        <v>57</v>
      </c>
      <c r="AD13" s="119">
        <f t="shared" si="0"/>
        <v>41</v>
      </c>
      <c r="AE13" s="119">
        <f t="shared" si="0"/>
        <v>24</v>
      </c>
      <c r="AF13" s="119">
        <f t="shared" si="0"/>
        <v>33</v>
      </c>
      <c r="AG13" s="119">
        <f t="shared" si="0"/>
        <v>15</v>
      </c>
      <c r="AH13" s="119">
        <f t="shared" si="0"/>
        <v>32</v>
      </c>
      <c r="AI13" s="119">
        <f t="shared" si="0"/>
        <v>12</v>
      </c>
      <c r="AJ13" s="119">
        <f t="shared" si="0"/>
        <v>17</v>
      </c>
      <c r="AK13" s="119">
        <f t="shared" si="0"/>
        <v>6</v>
      </c>
      <c r="AL13" s="119">
        <f>SUM(AM13:AN13)</f>
        <v>899</v>
      </c>
      <c r="AM13" s="119">
        <v>416</v>
      </c>
      <c r="AN13" s="119">
        <v>483</v>
      </c>
      <c r="AO13" s="24" t="s">
        <v>1131</v>
      </c>
    </row>
    <row r="14" spans="1:41" s="279" customFormat="1" ht="22.35" customHeight="1">
      <c r="A14" s="290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20"/>
      <c r="AO14" s="281"/>
    </row>
    <row r="15" spans="1:41" s="279" customFormat="1" ht="22.35" customHeight="1">
      <c r="A15" s="290" t="s">
        <v>214</v>
      </c>
      <c r="B15" s="119"/>
      <c r="C15" s="121">
        <v>9</v>
      </c>
      <c r="D15" s="119">
        <f>SUM(E15:F15)</f>
        <v>478</v>
      </c>
      <c r="E15" s="121">
        <v>358</v>
      </c>
      <c r="F15" s="121">
        <v>120</v>
      </c>
      <c r="G15" s="119">
        <f>SUM(H15:I15)</f>
        <v>65</v>
      </c>
      <c r="H15" s="121">
        <v>46</v>
      </c>
      <c r="I15" s="121">
        <v>19</v>
      </c>
      <c r="J15" s="86" t="s">
        <v>1146</v>
      </c>
      <c r="K15" s="86" t="s">
        <v>1146</v>
      </c>
      <c r="L15" s="86" t="s">
        <v>1146</v>
      </c>
      <c r="M15" s="119">
        <v>91</v>
      </c>
      <c r="N15" s="121">
        <v>14</v>
      </c>
      <c r="O15" s="86" t="s">
        <v>1146</v>
      </c>
      <c r="P15" s="119">
        <f>SUM(Q15:R15)</f>
        <v>5613</v>
      </c>
      <c r="Q15" s="121">
        <f>SUM(S15,U15,W15,Y15)</f>
        <v>2935</v>
      </c>
      <c r="R15" s="121">
        <f>SUM(T15,V15,X15,Z15)</f>
        <v>2678</v>
      </c>
      <c r="S15" s="121">
        <v>973</v>
      </c>
      <c r="T15" s="122">
        <v>884</v>
      </c>
      <c r="U15" s="122">
        <v>986</v>
      </c>
      <c r="V15" s="122">
        <v>866</v>
      </c>
      <c r="W15" s="122">
        <v>976</v>
      </c>
      <c r="X15" s="122">
        <v>928</v>
      </c>
      <c r="Y15" s="122">
        <v>0</v>
      </c>
      <c r="Z15" s="123">
        <v>0</v>
      </c>
      <c r="AA15" s="119">
        <f>SUM(AB15:AC15)</f>
        <v>180</v>
      </c>
      <c r="AB15" s="121">
        <f>AD15+AF15+AH15+AJ15</f>
        <v>123</v>
      </c>
      <c r="AC15" s="121">
        <f>AE15+AG15+AI15+AK15</f>
        <v>57</v>
      </c>
      <c r="AD15" s="122">
        <v>41</v>
      </c>
      <c r="AE15" s="122">
        <v>24</v>
      </c>
      <c r="AF15" s="122">
        <v>33</v>
      </c>
      <c r="AG15" s="122">
        <v>15</v>
      </c>
      <c r="AH15" s="122">
        <v>32</v>
      </c>
      <c r="AI15" s="122">
        <v>12</v>
      </c>
      <c r="AJ15" s="122">
        <v>17</v>
      </c>
      <c r="AK15" s="122">
        <v>6</v>
      </c>
      <c r="AL15" s="86" t="s">
        <v>1146</v>
      </c>
      <c r="AM15" s="86" t="s">
        <v>1146</v>
      </c>
      <c r="AN15" s="86" t="s">
        <v>1146</v>
      </c>
      <c r="AO15" s="281" t="s">
        <v>628</v>
      </c>
    </row>
    <row r="16" spans="1:41" s="279" customFormat="1" ht="22.35" customHeight="1">
      <c r="A16" s="290" t="s">
        <v>215</v>
      </c>
      <c r="B16" s="119"/>
      <c r="C16" s="123">
        <v>12</v>
      </c>
      <c r="D16" s="119">
        <f>SUM(E16:F16)</f>
        <v>381</v>
      </c>
      <c r="E16" s="123">
        <v>262</v>
      </c>
      <c r="F16" s="123">
        <v>119</v>
      </c>
      <c r="G16" s="119">
        <f>SUM(H16:I16)</f>
        <v>0</v>
      </c>
      <c r="H16" s="123">
        <v>0</v>
      </c>
      <c r="I16" s="123">
        <v>0</v>
      </c>
      <c r="J16" s="86" t="s">
        <v>1146</v>
      </c>
      <c r="K16" s="86" t="s">
        <v>1146</v>
      </c>
      <c r="L16" s="86" t="s">
        <v>1146</v>
      </c>
      <c r="M16" s="123">
        <v>75</v>
      </c>
      <c r="N16" s="123">
        <v>0</v>
      </c>
      <c r="O16" s="86" t="s">
        <v>1146</v>
      </c>
      <c r="P16" s="119">
        <f>SUM(Q16:R16)</f>
        <v>5025</v>
      </c>
      <c r="Q16" s="121">
        <f>SUM(S16,U16,W16,Y16)</f>
        <v>2418</v>
      </c>
      <c r="R16" s="121">
        <f>SUM(T16,V16,X16,Z16)</f>
        <v>2607</v>
      </c>
      <c r="S16" s="123">
        <v>771</v>
      </c>
      <c r="T16" s="124">
        <v>867</v>
      </c>
      <c r="U16" s="124">
        <v>803</v>
      </c>
      <c r="V16" s="124">
        <v>867</v>
      </c>
      <c r="W16" s="124">
        <v>839</v>
      </c>
      <c r="X16" s="124">
        <v>802</v>
      </c>
      <c r="Y16" s="123">
        <v>5</v>
      </c>
      <c r="Z16" s="124">
        <v>71</v>
      </c>
      <c r="AA16" s="119">
        <f>SUM(AB16:AC16)</f>
        <v>0</v>
      </c>
      <c r="AB16" s="121">
        <f>SUM(AD16,AF16,AH16,AJ16)</f>
        <v>0</v>
      </c>
      <c r="AC16" s="121">
        <f>SUM(AE16,AG16,AI16,AK16)</f>
        <v>0</v>
      </c>
      <c r="AD16" s="123">
        <v>0</v>
      </c>
      <c r="AE16" s="123">
        <v>0</v>
      </c>
      <c r="AF16" s="123">
        <v>0</v>
      </c>
      <c r="AG16" s="123">
        <v>0</v>
      </c>
      <c r="AH16" s="123">
        <v>0</v>
      </c>
      <c r="AI16" s="123">
        <v>0</v>
      </c>
      <c r="AJ16" s="123">
        <v>0</v>
      </c>
      <c r="AK16" s="123">
        <v>0</v>
      </c>
      <c r="AL16" s="86" t="s">
        <v>1146</v>
      </c>
      <c r="AM16" s="86" t="s">
        <v>1146</v>
      </c>
      <c r="AN16" s="86" t="s">
        <v>1146</v>
      </c>
      <c r="AO16" s="281" t="s">
        <v>190</v>
      </c>
    </row>
    <row r="17" spans="1:41" s="279" customFormat="1" ht="9" customHeight="1" thickBot="1">
      <c r="A17" s="33"/>
      <c r="B17" s="46"/>
      <c r="C17" s="40"/>
      <c r="D17" s="42"/>
      <c r="E17" s="40"/>
      <c r="F17" s="40"/>
      <c r="G17" s="42"/>
      <c r="H17" s="52"/>
      <c r="I17" s="52"/>
      <c r="J17" s="42"/>
      <c r="K17" s="52"/>
      <c r="L17" s="52"/>
      <c r="M17" s="40"/>
      <c r="N17" s="52"/>
      <c r="O17" s="75"/>
      <c r="P17" s="42"/>
      <c r="Q17" s="40"/>
      <c r="R17" s="40"/>
      <c r="S17" s="125"/>
      <c r="T17" s="126"/>
      <c r="U17" s="126"/>
      <c r="V17" s="126"/>
      <c r="W17" s="126"/>
      <c r="X17" s="126"/>
      <c r="Y17" s="127"/>
      <c r="Z17" s="126"/>
      <c r="AA17" s="128"/>
      <c r="AB17" s="126"/>
      <c r="AC17" s="126"/>
      <c r="AD17" s="127"/>
      <c r="AE17" s="127"/>
      <c r="AF17" s="127"/>
      <c r="AG17" s="127"/>
      <c r="AH17" s="127"/>
      <c r="AI17" s="127"/>
      <c r="AJ17" s="127"/>
      <c r="AK17" s="127"/>
      <c r="AL17" s="128"/>
      <c r="AM17" s="129"/>
      <c r="AN17" s="130"/>
      <c r="AO17" s="295"/>
    </row>
    <row r="18" spans="1:41" s="279" customFormat="1" ht="12.75" customHeight="1">
      <c r="A18" s="269" t="s">
        <v>697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76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</row>
    <row r="19" spans="1:41">
      <c r="A19" s="279" t="s">
        <v>698</v>
      </c>
      <c r="B19" s="252"/>
      <c r="C19" s="268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AK19" s="279"/>
    </row>
    <row r="20" spans="1:41">
      <c r="A20" s="279" t="s">
        <v>699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AK20" s="279"/>
    </row>
    <row r="21" spans="1:41">
      <c r="A21" s="252"/>
      <c r="B21" s="261"/>
      <c r="C21" s="261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62"/>
      <c r="Z21" s="262"/>
      <c r="AA21" s="261"/>
      <c r="AB21" s="261"/>
      <c r="AC21" s="261"/>
      <c r="AD21" s="252"/>
      <c r="AE21" s="262"/>
      <c r="AF21" s="252"/>
      <c r="AG21" s="262"/>
      <c r="AH21" s="262"/>
      <c r="AI21" s="262"/>
      <c r="AJ21" s="262"/>
      <c r="AK21" s="262"/>
      <c r="AL21" s="261"/>
      <c r="AM21" s="261"/>
      <c r="AN21" s="261"/>
      <c r="AO21" s="252"/>
    </row>
    <row r="22" spans="1:41">
      <c r="A22" s="252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</row>
    <row r="23" spans="1:41">
      <c r="A23" s="252"/>
      <c r="B23" s="253"/>
      <c r="C23" s="254"/>
      <c r="D23" s="254"/>
      <c r="E23" s="254"/>
      <c r="F23" s="254"/>
      <c r="G23" s="254"/>
      <c r="H23" s="254"/>
      <c r="I23" s="254"/>
      <c r="J23" s="254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2"/>
      <c r="AL23" s="252"/>
      <c r="AM23" s="252"/>
      <c r="AN23" s="252"/>
      <c r="AO23" s="252"/>
    </row>
    <row r="24" spans="1:41">
      <c r="A24" s="252"/>
      <c r="B24" s="254"/>
      <c r="C24" s="254"/>
      <c r="D24" s="253"/>
      <c r="E24" s="254"/>
      <c r="F24" s="254"/>
      <c r="G24" s="253"/>
      <c r="H24" s="254"/>
      <c r="I24" s="254"/>
      <c r="J24" s="254"/>
      <c r="K24" s="254"/>
      <c r="L24" s="254"/>
      <c r="M24" s="253"/>
      <c r="N24" s="253"/>
      <c r="O24" s="253"/>
      <c r="P24" s="253"/>
      <c r="Q24" s="253"/>
      <c r="R24" s="254"/>
      <c r="S24" s="253"/>
      <c r="T24" s="255"/>
      <c r="U24" s="256"/>
      <c r="V24" s="256"/>
      <c r="W24" s="256"/>
      <c r="X24" s="256"/>
      <c r="Y24" s="256"/>
      <c r="Z24" s="256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2"/>
      <c r="AO24" s="254"/>
    </row>
    <row r="25" spans="1:41">
      <c r="A25" s="252"/>
      <c r="B25" s="254"/>
      <c r="C25" s="254"/>
      <c r="D25" s="253"/>
      <c r="E25" s="253"/>
      <c r="F25" s="253"/>
      <c r="G25" s="253"/>
      <c r="H25" s="253"/>
      <c r="I25" s="253"/>
      <c r="J25" s="253"/>
      <c r="K25" s="253"/>
      <c r="L25" s="253"/>
      <c r="M25" s="257"/>
      <c r="N25" s="257"/>
      <c r="O25" s="257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2"/>
    </row>
    <row r="26" spans="1:41">
      <c r="A26" s="252"/>
      <c r="B26" s="254"/>
      <c r="C26" s="254"/>
      <c r="D26" s="253"/>
      <c r="E26" s="253"/>
      <c r="F26" s="253"/>
      <c r="G26" s="253"/>
      <c r="H26" s="253"/>
      <c r="I26" s="253"/>
      <c r="J26" s="253"/>
      <c r="K26" s="253"/>
      <c r="L26" s="253"/>
      <c r="M26" s="258"/>
      <c r="N26" s="258"/>
      <c r="O26" s="258"/>
      <c r="P26" s="253"/>
      <c r="Q26" s="26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2"/>
    </row>
    <row r="27" spans="1:41">
      <c r="A27" s="252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60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2"/>
    </row>
    <row r="28" spans="1:41">
      <c r="A28" s="252"/>
      <c r="B28" s="261"/>
      <c r="C28" s="261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</row>
    <row r="29" spans="1:41">
      <c r="A29" s="252"/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</row>
    <row r="30" spans="1:41">
      <c r="A30" s="252"/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64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</row>
    <row r="31" spans="1:41">
      <c r="A31" s="252"/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</row>
    <row r="32" spans="1:41">
      <c r="A32" s="252"/>
      <c r="B32" s="261"/>
      <c r="C32" s="261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</row>
    <row r="33" spans="1:41">
      <c r="A33" s="252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61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</row>
    <row r="34" spans="1:41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</row>
    <row r="35" spans="1:41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64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</row>
    <row r="36" spans="1:41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2"/>
      <c r="AN36" s="252"/>
      <c r="AO36" s="252"/>
    </row>
    <row r="37" spans="1:41">
      <c r="A37" s="252"/>
      <c r="B37" s="261"/>
      <c r="C37" s="261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</row>
    <row r="38" spans="1:41">
      <c r="A38" s="252"/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</row>
    <row r="39" spans="1:41">
      <c r="A39" s="252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64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</row>
    <row r="40" spans="1:41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</row>
    <row r="41" spans="1:41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</row>
    <row r="42" spans="1:41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</row>
    <row r="43" spans="1:41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</sheetData>
  <mergeCells count="36">
    <mergeCell ref="AO5:AO8"/>
    <mergeCell ref="D6:L6"/>
    <mergeCell ref="M6:O6"/>
    <mergeCell ref="P6:R6"/>
    <mergeCell ref="S6:Z6"/>
    <mergeCell ref="AA6:AK6"/>
    <mergeCell ref="AL6:AN6"/>
    <mergeCell ref="D7:F7"/>
    <mergeCell ref="G7:I7"/>
    <mergeCell ref="J7:L7"/>
    <mergeCell ref="M7:M8"/>
    <mergeCell ref="N7:N8"/>
    <mergeCell ref="O7:O8"/>
    <mergeCell ref="P7:R7"/>
    <mergeCell ref="S7:T7"/>
    <mergeCell ref="AJ7:AK7"/>
    <mergeCell ref="A1:R1"/>
    <mergeCell ref="S1:AO1"/>
    <mergeCell ref="A3:R3"/>
    <mergeCell ref="S3:AO3"/>
    <mergeCell ref="AL4:AO4"/>
    <mergeCell ref="A5:A8"/>
    <mergeCell ref="B5:C8"/>
    <mergeCell ref="D5:L5"/>
    <mergeCell ref="M5:O5"/>
    <mergeCell ref="S5:AN5"/>
    <mergeCell ref="U7:V7"/>
    <mergeCell ref="AL7:AL8"/>
    <mergeCell ref="AM7:AM8"/>
    <mergeCell ref="AN7:AN8"/>
    <mergeCell ref="W7:X7"/>
    <mergeCell ref="Y7:Z7"/>
    <mergeCell ref="AA7:AC7"/>
    <mergeCell ref="AD7:AE7"/>
    <mergeCell ref="AF7:AG7"/>
    <mergeCell ref="AH7:AI7"/>
  </mergeCells>
  <phoneticPr fontId="4"/>
  <pageMargins left="0.32" right="0.37" top="0.78740157480314965" bottom="0.78740157480314965" header="0.51181102362204722" footer="0.51181102362204722"/>
  <pageSetup paperSize="9" orientation="portrait" r:id="rId1"/>
  <headerFooter alignWithMargins="0"/>
  <ignoredErrors>
    <ignoredError sqref="G15:G16" formulaRange="1"/>
    <ignoredError sqref="Q15:R16 AB15:AC16" unlockedFormula="1"/>
    <ignoredError sqref="AL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zoomScaleNormal="100" workbookViewId="0">
      <selection sqref="A1:I1"/>
    </sheetView>
  </sheetViews>
  <sheetFormatPr defaultColWidth="9" defaultRowHeight="13.5"/>
  <cols>
    <col min="1" max="1" width="9.75" style="53" customWidth="1"/>
    <col min="2" max="9" width="11.375" style="53" customWidth="1"/>
    <col min="10" max="16384" width="9" style="53"/>
  </cols>
  <sheetData>
    <row r="1" spans="1:11" ht="17.25">
      <c r="A1" s="713" t="s">
        <v>809</v>
      </c>
      <c r="B1" s="713"/>
      <c r="C1" s="713"/>
      <c r="D1" s="713"/>
      <c r="E1" s="713"/>
      <c r="F1" s="713"/>
      <c r="G1" s="713"/>
      <c r="H1" s="713"/>
      <c r="I1" s="713"/>
    </row>
    <row r="2" spans="1:11" ht="13.5" customHeight="1"/>
    <row r="3" spans="1:11" ht="15" customHeight="1">
      <c r="A3" s="245" t="s">
        <v>824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</row>
    <row r="4" spans="1:11" ht="15" customHeight="1" thickBot="1">
      <c r="A4" s="598" t="s">
        <v>405</v>
      </c>
      <c r="B4" s="598"/>
      <c r="C4" s="598"/>
      <c r="D4" s="598"/>
      <c r="E4" s="598"/>
      <c r="F4" s="598"/>
      <c r="G4" s="598"/>
      <c r="H4" s="598"/>
      <c r="I4" s="598"/>
    </row>
    <row r="5" spans="1:11" ht="10.35" customHeight="1">
      <c r="A5" s="714"/>
      <c r="B5" s="593" t="s">
        <v>177</v>
      </c>
      <c r="C5" s="606" t="s">
        <v>759</v>
      </c>
      <c r="D5" s="593"/>
      <c r="E5" s="594"/>
      <c r="F5" s="721" t="s">
        <v>760</v>
      </c>
      <c r="G5" s="592" t="s">
        <v>701</v>
      </c>
      <c r="H5" s="593"/>
      <c r="I5" s="593"/>
      <c r="J5" s="360"/>
    </row>
    <row r="6" spans="1:11" ht="10.35" customHeight="1">
      <c r="A6" s="715"/>
      <c r="B6" s="716"/>
      <c r="C6" s="718"/>
      <c r="D6" s="719"/>
      <c r="E6" s="720"/>
      <c r="F6" s="617"/>
      <c r="G6" s="718"/>
      <c r="H6" s="719"/>
      <c r="I6" s="719"/>
      <c r="J6" s="360"/>
    </row>
    <row r="7" spans="1:11" ht="10.35" customHeight="1">
      <c r="A7" s="720" t="s">
        <v>735</v>
      </c>
      <c r="B7" s="716"/>
      <c r="C7" s="718"/>
      <c r="D7" s="719"/>
      <c r="E7" s="720"/>
      <c r="F7" s="617"/>
      <c r="G7" s="718"/>
      <c r="H7" s="719"/>
      <c r="I7" s="719"/>
      <c r="J7" s="360"/>
    </row>
    <row r="8" spans="1:11" ht="10.35" customHeight="1">
      <c r="A8" s="720"/>
      <c r="B8" s="716"/>
      <c r="C8" s="595"/>
      <c r="D8" s="596"/>
      <c r="E8" s="597"/>
      <c r="F8" s="617"/>
      <c r="G8" s="595"/>
      <c r="H8" s="596"/>
      <c r="I8" s="596"/>
      <c r="J8" s="360"/>
    </row>
    <row r="9" spans="1:11" ht="10.35" customHeight="1">
      <c r="A9" s="722"/>
      <c r="B9" s="716"/>
      <c r="C9" s="724" t="s">
        <v>384</v>
      </c>
      <c r="D9" s="724" t="s">
        <v>234</v>
      </c>
      <c r="E9" s="724" t="s">
        <v>235</v>
      </c>
      <c r="F9" s="617"/>
      <c r="G9" s="724" t="s">
        <v>384</v>
      </c>
      <c r="H9" s="724" t="s">
        <v>234</v>
      </c>
      <c r="I9" s="613" t="s">
        <v>235</v>
      </c>
      <c r="J9" s="360"/>
    </row>
    <row r="10" spans="1:11" ht="10.35" customHeight="1">
      <c r="A10" s="723"/>
      <c r="B10" s="717"/>
      <c r="C10" s="724"/>
      <c r="D10" s="724"/>
      <c r="E10" s="724"/>
      <c r="F10" s="618"/>
      <c r="G10" s="724"/>
      <c r="H10" s="724"/>
      <c r="I10" s="613"/>
      <c r="J10" s="360"/>
    </row>
    <row r="11" spans="1:11" ht="26.45" customHeight="1">
      <c r="A11" s="326" t="s">
        <v>860</v>
      </c>
      <c r="B11" s="133">
        <v>1</v>
      </c>
      <c r="C11" s="133">
        <v>26</v>
      </c>
      <c r="D11" s="133">
        <v>15</v>
      </c>
      <c r="E11" s="133">
        <v>11</v>
      </c>
      <c r="F11" s="104">
        <v>18</v>
      </c>
      <c r="G11" s="104">
        <v>364</v>
      </c>
      <c r="H11" s="104" t="s">
        <v>397</v>
      </c>
      <c r="I11" s="104">
        <v>364</v>
      </c>
    </row>
    <row r="12" spans="1:11" ht="26.45" customHeight="1">
      <c r="A12" s="326" t="s">
        <v>667</v>
      </c>
      <c r="B12" s="133">
        <v>1</v>
      </c>
      <c r="C12" s="133">
        <v>25</v>
      </c>
      <c r="D12" s="133">
        <v>15</v>
      </c>
      <c r="E12" s="133">
        <v>10</v>
      </c>
      <c r="F12" s="104">
        <v>18</v>
      </c>
      <c r="G12" s="104">
        <v>384</v>
      </c>
      <c r="H12" s="104" t="s">
        <v>397</v>
      </c>
      <c r="I12" s="104">
        <v>384</v>
      </c>
    </row>
    <row r="13" spans="1:11" ht="26.45" customHeight="1">
      <c r="A13" s="326" t="s">
        <v>761</v>
      </c>
      <c r="B13" s="133">
        <v>1</v>
      </c>
      <c r="C13" s="133">
        <v>25</v>
      </c>
      <c r="D13" s="133">
        <v>15</v>
      </c>
      <c r="E13" s="133">
        <v>10</v>
      </c>
      <c r="F13" s="104">
        <v>20</v>
      </c>
      <c r="G13" s="104">
        <v>357</v>
      </c>
      <c r="H13" s="104">
        <v>0</v>
      </c>
      <c r="I13" s="104">
        <v>357</v>
      </c>
    </row>
    <row r="14" spans="1:11" ht="26.45" customHeight="1">
      <c r="A14" s="326" t="s">
        <v>762</v>
      </c>
      <c r="B14" s="87">
        <v>1</v>
      </c>
      <c r="C14" s="104">
        <v>24</v>
      </c>
      <c r="D14" s="87">
        <v>14</v>
      </c>
      <c r="E14" s="87">
        <v>10</v>
      </c>
      <c r="F14" s="87">
        <v>18</v>
      </c>
      <c r="G14" s="104">
        <v>326</v>
      </c>
      <c r="H14" s="87" t="s">
        <v>397</v>
      </c>
      <c r="I14" s="87">
        <v>326</v>
      </c>
    </row>
    <row r="15" spans="1:11" ht="26.45" customHeight="1" thickBot="1">
      <c r="A15" s="299" t="s">
        <v>861</v>
      </c>
      <c r="B15" s="308">
        <v>1</v>
      </c>
      <c r="C15" s="106">
        <v>23</v>
      </c>
      <c r="D15" s="92">
        <v>14</v>
      </c>
      <c r="E15" s="92">
        <v>9</v>
      </c>
      <c r="F15" s="92">
        <v>20</v>
      </c>
      <c r="G15" s="106">
        <v>302</v>
      </c>
      <c r="H15" s="92" t="s">
        <v>397</v>
      </c>
      <c r="I15" s="92">
        <v>302</v>
      </c>
    </row>
    <row r="16" spans="1:11" ht="12" customHeight="1">
      <c r="A16" s="601" t="s">
        <v>627</v>
      </c>
      <c r="B16" s="712"/>
      <c r="C16" s="712"/>
      <c r="D16" s="712"/>
      <c r="E16" s="712"/>
    </row>
    <row r="17" spans="2:2">
      <c r="B17" s="460"/>
    </row>
  </sheetData>
  <mergeCells count="16">
    <mergeCell ref="A16:E16"/>
    <mergeCell ref="A1:I1"/>
    <mergeCell ref="A4:I4"/>
    <mergeCell ref="A5:A6"/>
    <mergeCell ref="B5:B10"/>
    <mergeCell ref="C5:E8"/>
    <mergeCell ref="F5:F10"/>
    <mergeCell ref="G5:I8"/>
    <mergeCell ref="A7:A8"/>
    <mergeCell ref="A9:A10"/>
    <mergeCell ref="C9:C10"/>
    <mergeCell ref="D9:D10"/>
    <mergeCell ref="E9:E10"/>
    <mergeCell ref="G9:G10"/>
    <mergeCell ref="H9:H10"/>
    <mergeCell ref="I9:I10"/>
  </mergeCells>
  <phoneticPr fontId="4"/>
  <pageMargins left="0.25" right="0.25" top="0.75" bottom="0.75" header="0.3" footer="0.3"/>
  <pageSetup paperSize="9" orientation="portrait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zoomScaleNormal="100" workbookViewId="0">
      <selection sqref="A1:O1"/>
    </sheetView>
  </sheetViews>
  <sheetFormatPr defaultRowHeight="13.5"/>
  <cols>
    <col min="1" max="1" width="9.75" style="301" customWidth="1"/>
    <col min="2" max="5" width="5.875" style="301" customWidth="1"/>
    <col min="6" max="6" width="7" style="301" customWidth="1"/>
    <col min="7" max="15" width="6.625" style="301" customWidth="1"/>
    <col min="16" max="16384" width="9" style="301"/>
  </cols>
  <sheetData>
    <row r="1" spans="1:15" ht="17.25">
      <c r="A1" s="727" t="s">
        <v>810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</row>
    <row r="2" spans="1:15" ht="13.5" customHeight="1"/>
    <row r="3" spans="1:15" ht="15" customHeight="1">
      <c r="A3" s="300" t="s">
        <v>823</v>
      </c>
      <c r="F3" s="300"/>
    </row>
    <row r="4" spans="1:15" ht="15" customHeight="1" thickBot="1">
      <c r="A4" s="623" t="s">
        <v>405</v>
      </c>
      <c r="B4" s="623"/>
      <c r="C4" s="623"/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</row>
    <row r="5" spans="1:15" ht="10.35" customHeight="1">
      <c r="A5" s="728" t="s">
        <v>641</v>
      </c>
      <c r="B5" s="640" t="s">
        <v>177</v>
      </c>
      <c r="C5" s="649" t="s">
        <v>700</v>
      </c>
      <c r="D5" s="650"/>
      <c r="E5" s="651"/>
      <c r="F5" s="731" t="s">
        <v>704</v>
      </c>
      <c r="G5" s="649" t="s">
        <v>736</v>
      </c>
      <c r="H5" s="650"/>
      <c r="I5" s="650"/>
      <c r="J5" s="650"/>
      <c r="K5" s="650"/>
      <c r="L5" s="650"/>
      <c r="M5" s="650"/>
      <c r="N5" s="650"/>
      <c r="O5" s="650"/>
    </row>
    <row r="6" spans="1:15" ht="10.35" customHeight="1">
      <c r="A6" s="729"/>
      <c r="B6" s="641"/>
      <c r="C6" s="665"/>
      <c r="D6" s="674"/>
      <c r="E6" s="730"/>
      <c r="F6" s="641"/>
      <c r="G6" s="652"/>
      <c r="H6" s="653"/>
      <c r="I6" s="653"/>
      <c r="J6" s="653"/>
      <c r="K6" s="653"/>
      <c r="L6" s="653"/>
      <c r="M6" s="653"/>
      <c r="N6" s="653"/>
      <c r="O6" s="653"/>
    </row>
    <row r="7" spans="1:15" ht="10.35" customHeight="1">
      <c r="A7" s="730" t="s">
        <v>642</v>
      </c>
      <c r="B7" s="641"/>
      <c r="C7" s="665" t="s">
        <v>210</v>
      </c>
      <c r="D7" s="674"/>
      <c r="E7" s="730"/>
      <c r="F7" s="641"/>
      <c r="G7" s="726" t="s">
        <v>737</v>
      </c>
      <c r="H7" s="732"/>
      <c r="I7" s="733"/>
      <c r="J7" s="726" t="s">
        <v>738</v>
      </c>
      <c r="K7" s="732"/>
      <c r="L7" s="733"/>
      <c r="M7" s="726" t="s">
        <v>375</v>
      </c>
      <c r="N7" s="732"/>
      <c r="O7" s="732"/>
    </row>
    <row r="8" spans="1:15" ht="10.35" customHeight="1">
      <c r="A8" s="730"/>
      <c r="B8" s="641"/>
      <c r="C8" s="652"/>
      <c r="D8" s="653"/>
      <c r="E8" s="654"/>
      <c r="F8" s="641"/>
      <c r="G8" s="652"/>
      <c r="H8" s="653"/>
      <c r="I8" s="654"/>
      <c r="J8" s="652"/>
      <c r="K8" s="653"/>
      <c r="L8" s="654"/>
      <c r="M8" s="652"/>
      <c r="N8" s="653"/>
      <c r="O8" s="653"/>
    </row>
    <row r="9" spans="1:15" ht="10.35" customHeight="1">
      <c r="A9" s="734" t="s">
        <v>404</v>
      </c>
      <c r="B9" s="641"/>
      <c r="C9" s="725" t="s">
        <v>384</v>
      </c>
      <c r="D9" s="725" t="s">
        <v>234</v>
      </c>
      <c r="E9" s="725" t="s">
        <v>235</v>
      </c>
      <c r="F9" s="641"/>
      <c r="G9" s="725" t="s">
        <v>384</v>
      </c>
      <c r="H9" s="725" t="s">
        <v>234</v>
      </c>
      <c r="I9" s="725" t="s">
        <v>235</v>
      </c>
      <c r="J9" s="725" t="s">
        <v>384</v>
      </c>
      <c r="K9" s="725" t="s">
        <v>234</v>
      </c>
      <c r="L9" s="725" t="s">
        <v>235</v>
      </c>
      <c r="M9" s="725" t="s">
        <v>384</v>
      </c>
      <c r="N9" s="725" t="s">
        <v>234</v>
      </c>
      <c r="O9" s="726" t="s">
        <v>235</v>
      </c>
    </row>
    <row r="10" spans="1:15" ht="10.35" customHeight="1">
      <c r="A10" s="735"/>
      <c r="B10" s="642"/>
      <c r="C10" s="642"/>
      <c r="D10" s="642"/>
      <c r="E10" s="642"/>
      <c r="F10" s="642"/>
      <c r="G10" s="642"/>
      <c r="H10" s="642"/>
      <c r="I10" s="642"/>
      <c r="J10" s="642"/>
      <c r="K10" s="642"/>
      <c r="L10" s="642"/>
      <c r="M10" s="642"/>
      <c r="N10" s="642"/>
      <c r="O10" s="652"/>
    </row>
    <row r="11" spans="1:15" ht="16.5" customHeight="1">
      <c r="A11" s="306" t="s">
        <v>844</v>
      </c>
      <c r="B11" s="81">
        <v>5</v>
      </c>
      <c r="C11" s="81">
        <v>1457</v>
      </c>
      <c r="D11" s="81">
        <v>1100</v>
      </c>
      <c r="E11" s="81">
        <v>357</v>
      </c>
      <c r="F11" s="85">
        <v>2055</v>
      </c>
      <c r="G11" s="85">
        <v>1612</v>
      </c>
      <c r="H11" s="85">
        <v>1136</v>
      </c>
      <c r="I11" s="85">
        <v>476</v>
      </c>
      <c r="J11" s="85">
        <v>11403</v>
      </c>
      <c r="K11" s="85">
        <v>5555</v>
      </c>
      <c r="L11" s="85">
        <v>5848</v>
      </c>
      <c r="M11" s="85">
        <v>455</v>
      </c>
      <c r="N11" s="85">
        <v>145</v>
      </c>
      <c r="O11" s="85">
        <v>310</v>
      </c>
    </row>
    <row r="12" spans="1:15" ht="16.5" customHeight="1">
      <c r="A12" s="306" t="s">
        <v>667</v>
      </c>
      <c r="B12" s="81">
        <v>5</v>
      </c>
      <c r="C12" s="81">
        <v>1429</v>
      </c>
      <c r="D12" s="81">
        <v>1081</v>
      </c>
      <c r="E12" s="81">
        <v>348</v>
      </c>
      <c r="F12" s="85">
        <v>2050</v>
      </c>
      <c r="G12" s="85">
        <v>1607</v>
      </c>
      <c r="H12" s="85">
        <v>1107</v>
      </c>
      <c r="I12" s="85">
        <v>500</v>
      </c>
      <c r="J12" s="85">
        <v>11286</v>
      </c>
      <c r="K12" s="85">
        <v>5496</v>
      </c>
      <c r="L12" s="85">
        <v>5790</v>
      </c>
      <c r="M12" s="85">
        <v>483</v>
      </c>
      <c r="N12" s="85">
        <v>167</v>
      </c>
      <c r="O12" s="85">
        <v>316</v>
      </c>
    </row>
    <row r="13" spans="1:15" ht="16.5" customHeight="1">
      <c r="A13" s="314" t="s">
        <v>761</v>
      </c>
      <c r="B13" s="81">
        <v>5</v>
      </c>
      <c r="C13" s="81">
        <v>1408</v>
      </c>
      <c r="D13" s="81">
        <v>1059</v>
      </c>
      <c r="E13" s="81">
        <v>349</v>
      </c>
      <c r="F13" s="85">
        <v>2048</v>
      </c>
      <c r="G13" s="85">
        <v>1612</v>
      </c>
      <c r="H13" s="85">
        <v>1115</v>
      </c>
      <c r="I13" s="85">
        <v>497</v>
      </c>
      <c r="J13" s="85">
        <v>11260</v>
      </c>
      <c r="K13" s="85">
        <v>5507</v>
      </c>
      <c r="L13" s="85">
        <v>5753</v>
      </c>
      <c r="M13" s="85">
        <v>468</v>
      </c>
      <c r="N13" s="85">
        <v>182</v>
      </c>
      <c r="O13" s="85">
        <v>286</v>
      </c>
    </row>
    <row r="14" spans="1:15" ht="16.5" customHeight="1">
      <c r="A14" s="314" t="s">
        <v>762</v>
      </c>
      <c r="B14" s="81">
        <v>5</v>
      </c>
      <c r="C14" s="81">
        <v>1451</v>
      </c>
      <c r="D14" s="81">
        <v>1059</v>
      </c>
      <c r="E14" s="81">
        <v>392</v>
      </c>
      <c r="F14" s="85">
        <v>2091</v>
      </c>
      <c r="G14" s="85">
        <v>1645</v>
      </c>
      <c r="H14" s="85">
        <v>1143</v>
      </c>
      <c r="I14" s="85">
        <v>502</v>
      </c>
      <c r="J14" s="85">
        <v>11313</v>
      </c>
      <c r="K14" s="85">
        <v>5580</v>
      </c>
      <c r="L14" s="85">
        <v>5733</v>
      </c>
      <c r="M14" s="85">
        <v>417</v>
      </c>
      <c r="N14" s="85">
        <v>147</v>
      </c>
      <c r="O14" s="85">
        <v>270</v>
      </c>
    </row>
    <row r="15" spans="1:15" ht="16.5" customHeight="1">
      <c r="A15" s="326" t="s">
        <v>843</v>
      </c>
      <c r="B15" s="81">
        <f t="shared" ref="B15:O15" si="0">IF(SUM(B17:B18)=0,"-",SUM(B17:B18))</f>
        <v>5</v>
      </c>
      <c r="C15" s="81">
        <f t="shared" si="0"/>
        <v>1384</v>
      </c>
      <c r="D15" s="81">
        <f t="shared" si="0"/>
        <v>1011</v>
      </c>
      <c r="E15" s="81">
        <f t="shared" si="0"/>
        <v>373</v>
      </c>
      <c r="F15" s="81">
        <f t="shared" si="0"/>
        <v>2126</v>
      </c>
      <c r="G15" s="81">
        <f t="shared" si="0"/>
        <v>1646</v>
      </c>
      <c r="H15" s="81">
        <f t="shared" si="0"/>
        <v>1146</v>
      </c>
      <c r="I15" s="81">
        <f t="shared" si="0"/>
        <v>500</v>
      </c>
      <c r="J15" s="81">
        <f t="shared" si="0"/>
        <v>11381</v>
      </c>
      <c r="K15" s="81">
        <f t="shared" si="0"/>
        <v>5631</v>
      </c>
      <c r="L15" s="81">
        <f t="shared" si="0"/>
        <v>5750</v>
      </c>
      <c r="M15" s="81">
        <f t="shared" si="0"/>
        <v>175</v>
      </c>
      <c r="N15" s="81">
        <f t="shared" si="0"/>
        <v>67</v>
      </c>
      <c r="O15" s="81">
        <f t="shared" si="0"/>
        <v>108</v>
      </c>
    </row>
    <row r="16" spans="1:15" ht="16.5" customHeight="1">
      <c r="A16" s="303"/>
      <c r="B16" s="81"/>
      <c r="C16" s="81"/>
      <c r="D16" s="73"/>
      <c r="E16" s="73"/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spans="1:15" ht="16.5" customHeight="1">
      <c r="A17" s="304" t="s">
        <v>766</v>
      </c>
      <c r="B17" s="73">
        <v>1</v>
      </c>
      <c r="C17" s="81">
        <v>1141</v>
      </c>
      <c r="D17" s="73">
        <v>880</v>
      </c>
      <c r="E17" s="73">
        <v>261</v>
      </c>
      <c r="F17" s="83">
        <v>1981</v>
      </c>
      <c r="G17" s="81">
        <v>1569</v>
      </c>
      <c r="H17" s="83">
        <v>1093</v>
      </c>
      <c r="I17" s="83">
        <v>476</v>
      </c>
      <c r="J17" s="81">
        <v>7488</v>
      </c>
      <c r="K17" s="83">
        <v>4502</v>
      </c>
      <c r="L17" s="83">
        <v>2986</v>
      </c>
      <c r="M17" s="81">
        <v>97</v>
      </c>
      <c r="N17" s="83">
        <v>38</v>
      </c>
      <c r="O17" s="83">
        <v>59</v>
      </c>
    </row>
    <row r="18" spans="1:15" ht="16.5" customHeight="1" thickBot="1">
      <c r="A18" s="33" t="s">
        <v>767</v>
      </c>
      <c r="B18" s="91">
        <v>4</v>
      </c>
      <c r="C18" s="305">
        <v>243</v>
      </c>
      <c r="D18" s="91">
        <v>131</v>
      </c>
      <c r="E18" s="91">
        <v>112</v>
      </c>
      <c r="F18" s="91">
        <v>145</v>
      </c>
      <c r="G18" s="305">
        <v>77</v>
      </c>
      <c r="H18" s="91">
        <v>53</v>
      </c>
      <c r="I18" s="91">
        <v>24</v>
      </c>
      <c r="J18" s="305">
        <v>3893</v>
      </c>
      <c r="K18" s="91">
        <v>1129</v>
      </c>
      <c r="L18" s="91">
        <v>2764</v>
      </c>
      <c r="M18" s="305">
        <v>78</v>
      </c>
      <c r="N18" s="91">
        <v>29</v>
      </c>
      <c r="O18" s="91">
        <v>49</v>
      </c>
    </row>
    <row r="19" spans="1:15" ht="13.5" customHeight="1">
      <c r="A19" s="302" t="s">
        <v>702</v>
      </c>
      <c r="B19" s="302"/>
      <c r="C19" s="302"/>
      <c r="D19" s="302"/>
      <c r="E19" s="302"/>
      <c r="F19" s="302"/>
      <c r="G19" s="302"/>
      <c r="J19" s="300"/>
    </row>
  </sheetData>
  <mergeCells count="25">
    <mergeCell ref="A1:O1"/>
    <mergeCell ref="A4:O4"/>
    <mergeCell ref="A5:A6"/>
    <mergeCell ref="B5:B10"/>
    <mergeCell ref="C5:E6"/>
    <mergeCell ref="F5:F10"/>
    <mergeCell ref="G5:O6"/>
    <mergeCell ref="A7:A8"/>
    <mergeCell ref="C7:E8"/>
    <mergeCell ref="G7:I8"/>
    <mergeCell ref="J7:L8"/>
    <mergeCell ref="M7:O8"/>
    <mergeCell ref="A9:A10"/>
    <mergeCell ref="C9:C10"/>
    <mergeCell ref="D9:D10"/>
    <mergeCell ref="E9:E10"/>
    <mergeCell ref="L9:L10"/>
    <mergeCell ref="M9:M10"/>
    <mergeCell ref="N9:N10"/>
    <mergeCell ref="O9:O10"/>
    <mergeCell ref="G9:G10"/>
    <mergeCell ref="H9:H10"/>
    <mergeCell ref="I9:I10"/>
    <mergeCell ref="J9:J10"/>
    <mergeCell ref="K9:K10"/>
  </mergeCells>
  <phoneticPr fontId="4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zoomScaleNormal="100" workbookViewId="0">
      <selection sqref="A1:I1"/>
    </sheetView>
  </sheetViews>
  <sheetFormatPr defaultRowHeight="13.5"/>
  <cols>
    <col min="1" max="1" width="16.25" style="199" customWidth="1"/>
    <col min="2" max="9" width="9.25" style="199" customWidth="1"/>
    <col min="10" max="10" width="16.25" style="199" customWidth="1"/>
    <col min="11" max="18" width="9.25" style="199" customWidth="1"/>
    <col min="19" max="16384" width="9" style="77"/>
  </cols>
  <sheetData>
    <row r="1" spans="1:18" ht="17.25">
      <c r="A1" s="746" t="s">
        <v>811</v>
      </c>
      <c r="B1" s="746"/>
      <c r="C1" s="746"/>
      <c r="D1" s="746"/>
      <c r="E1" s="746"/>
      <c r="F1" s="746"/>
      <c r="G1" s="746"/>
      <c r="H1" s="746"/>
      <c r="I1" s="746"/>
      <c r="J1" s="747" t="s">
        <v>582</v>
      </c>
      <c r="K1" s="747"/>
      <c r="L1" s="747"/>
      <c r="M1" s="747"/>
      <c r="N1" s="747"/>
      <c r="O1" s="747"/>
      <c r="P1" s="747"/>
      <c r="Q1" s="747"/>
      <c r="R1" s="747"/>
    </row>
    <row r="2" spans="1:18" ht="15" customHeight="1">
      <c r="D2" s="81"/>
    </row>
    <row r="3" spans="1:18" ht="15" customHeight="1">
      <c r="A3" s="748" t="s">
        <v>645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748"/>
      <c r="R3" s="748"/>
    </row>
    <row r="4" spans="1:18" ht="15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ht="15" customHeight="1">
      <c r="A5" s="749" t="s">
        <v>488</v>
      </c>
      <c r="B5" s="749"/>
      <c r="C5" s="749"/>
      <c r="D5" s="749"/>
      <c r="E5" s="749"/>
      <c r="F5" s="749"/>
      <c r="G5" s="749"/>
      <c r="H5" s="749"/>
      <c r="I5" s="749"/>
      <c r="J5" s="749" t="s">
        <v>489</v>
      </c>
      <c r="K5" s="749"/>
      <c r="L5" s="749"/>
      <c r="M5" s="749"/>
      <c r="N5" s="749"/>
      <c r="O5" s="749"/>
      <c r="P5" s="749"/>
      <c r="Q5" s="749"/>
      <c r="R5" s="749"/>
    </row>
    <row r="6" spans="1:18" ht="15" customHeight="1" thickBot="1">
      <c r="A6" s="739" t="s">
        <v>405</v>
      </c>
      <c r="B6" s="739"/>
      <c r="C6" s="739"/>
      <c r="D6" s="739"/>
      <c r="E6" s="739"/>
      <c r="F6" s="739"/>
      <c r="G6" s="739"/>
      <c r="H6" s="739"/>
      <c r="I6" s="739"/>
      <c r="J6" s="739" t="s">
        <v>405</v>
      </c>
      <c r="K6" s="739"/>
      <c r="L6" s="739"/>
      <c r="M6" s="739"/>
      <c r="N6" s="739"/>
      <c r="O6" s="739"/>
      <c r="P6" s="739"/>
      <c r="Q6" s="739"/>
      <c r="R6" s="739"/>
    </row>
    <row r="7" spans="1:18" ht="22.5" customHeight="1">
      <c r="A7" s="740" t="s">
        <v>583</v>
      </c>
      <c r="B7" s="742" t="s">
        <v>429</v>
      </c>
      <c r="C7" s="744" t="s">
        <v>262</v>
      </c>
      <c r="D7" s="744"/>
      <c r="E7" s="745"/>
      <c r="F7" s="78" t="s">
        <v>263</v>
      </c>
      <c r="G7" s="744" t="s">
        <v>740</v>
      </c>
      <c r="H7" s="744"/>
      <c r="I7" s="744"/>
      <c r="J7" s="740" t="s">
        <v>584</v>
      </c>
      <c r="K7" s="742" t="s">
        <v>429</v>
      </c>
      <c r="L7" s="744" t="s">
        <v>262</v>
      </c>
      <c r="M7" s="744"/>
      <c r="N7" s="745"/>
      <c r="O7" s="78" t="s">
        <v>263</v>
      </c>
      <c r="P7" s="744" t="s">
        <v>740</v>
      </c>
      <c r="Q7" s="744"/>
      <c r="R7" s="744"/>
    </row>
    <row r="8" spans="1:18" ht="22.5" customHeight="1">
      <c r="A8" s="741"/>
      <c r="B8" s="743"/>
      <c r="C8" s="78" t="s">
        <v>574</v>
      </c>
      <c r="D8" s="201" t="s">
        <v>234</v>
      </c>
      <c r="E8" s="201" t="s">
        <v>235</v>
      </c>
      <c r="F8" s="201" t="s">
        <v>739</v>
      </c>
      <c r="G8" s="201" t="s">
        <v>574</v>
      </c>
      <c r="H8" s="201" t="s">
        <v>234</v>
      </c>
      <c r="I8" s="79" t="s">
        <v>235</v>
      </c>
      <c r="J8" s="741"/>
      <c r="K8" s="743"/>
      <c r="L8" s="78" t="s">
        <v>574</v>
      </c>
      <c r="M8" s="201" t="s">
        <v>234</v>
      </c>
      <c r="N8" s="201" t="s">
        <v>235</v>
      </c>
      <c r="O8" s="201" t="s">
        <v>739</v>
      </c>
      <c r="P8" s="201" t="s">
        <v>574</v>
      </c>
      <c r="Q8" s="201" t="s">
        <v>234</v>
      </c>
      <c r="R8" s="79" t="s">
        <v>235</v>
      </c>
    </row>
    <row r="9" spans="1:18" ht="16.5" customHeight="1">
      <c r="A9" s="80" t="s">
        <v>1138</v>
      </c>
      <c r="B9" s="94">
        <v>2</v>
      </c>
      <c r="C9" s="204">
        <v>12</v>
      </c>
      <c r="D9" s="81">
        <v>6</v>
      </c>
      <c r="E9" s="81">
        <v>6</v>
      </c>
      <c r="F9" s="81">
        <v>5</v>
      </c>
      <c r="G9" s="81">
        <v>119</v>
      </c>
      <c r="H9" s="81">
        <v>83</v>
      </c>
      <c r="I9" s="81">
        <v>36</v>
      </c>
      <c r="J9" s="80" t="s">
        <v>1138</v>
      </c>
      <c r="K9" s="94">
        <v>20</v>
      </c>
      <c r="L9" s="204">
        <v>199</v>
      </c>
      <c r="M9" s="81">
        <v>81</v>
      </c>
      <c r="N9" s="81">
        <v>118</v>
      </c>
      <c r="O9" s="81">
        <v>68</v>
      </c>
      <c r="P9" s="81">
        <v>2655</v>
      </c>
      <c r="Q9" s="81">
        <v>1273</v>
      </c>
      <c r="R9" s="81">
        <v>1382</v>
      </c>
    </row>
    <row r="10" spans="1:18" ht="16.5" customHeight="1">
      <c r="A10" s="82" t="s">
        <v>685</v>
      </c>
      <c r="B10" s="94">
        <v>2</v>
      </c>
      <c r="C10" s="85">
        <v>12</v>
      </c>
      <c r="D10" s="81">
        <v>6</v>
      </c>
      <c r="E10" s="81">
        <v>6</v>
      </c>
      <c r="F10" s="81">
        <v>5</v>
      </c>
      <c r="G10" s="81">
        <v>133</v>
      </c>
      <c r="H10" s="81">
        <v>107</v>
      </c>
      <c r="I10" s="81">
        <v>26</v>
      </c>
      <c r="J10" s="82" t="s">
        <v>685</v>
      </c>
      <c r="K10" s="94">
        <v>20</v>
      </c>
      <c r="L10" s="85">
        <v>194</v>
      </c>
      <c r="M10" s="81">
        <v>78</v>
      </c>
      <c r="N10" s="81">
        <v>116</v>
      </c>
      <c r="O10" s="81">
        <v>56</v>
      </c>
      <c r="P10" s="81">
        <v>2548</v>
      </c>
      <c r="Q10" s="81">
        <v>1178</v>
      </c>
      <c r="R10" s="81">
        <v>1370</v>
      </c>
    </row>
    <row r="11" spans="1:18" ht="16.5" customHeight="1">
      <c r="A11" s="82" t="s">
        <v>686</v>
      </c>
      <c r="B11" s="94">
        <v>2</v>
      </c>
      <c r="C11" s="85">
        <v>11</v>
      </c>
      <c r="D11" s="81">
        <v>7</v>
      </c>
      <c r="E11" s="81">
        <v>4</v>
      </c>
      <c r="F11" s="81">
        <v>4</v>
      </c>
      <c r="G11" s="81">
        <v>133</v>
      </c>
      <c r="H11" s="81">
        <v>101</v>
      </c>
      <c r="I11" s="81">
        <v>32</v>
      </c>
      <c r="J11" s="82" t="s">
        <v>686</v>
      </c>
      <c r="K11" s="94">
        <v>18</v>
      </c>
      <c r="L11" s="85">
        <v>179</v>
      </c>
      <c r="M11" s="81">
        <v>69</v>
      </c>
      <c r="N11" s="81">
        <v>110</v>
      </c>
      <c r="O11" s="81">
        <v>54</v>
      </c>
      <c r="P11" s="81">
        <v>2424</v>
      </c>
      <c r="Q11" s="81">
        <v>1097</v>
      </c>
      <c r="R11" s="81">
        <v>1327</v>
      </c>
    </row>
    <row r="12" spans="1:18" ht="16.5" customHeight="1">
      <c r="A12" s="82" t="s">
        <v>837</v>
      </c>
      <c r="B12" s="94">
        <v>2</v>
      </c>
      <c r="C12" s="85">
        <v>14</v>
      </c>
      <c r="D12" s="81">
        <v>9</v>
      </c>
      <c r="E12" s="81">
        <v>5</v>
      </c>
      <c r="F12" s="81">
        <v>5</v>
      </c>
      <c r="G12" s="81">
        <v>138</v>
      </c>
      <c r="H12" s="81">
        <v>102</v>
      </c>
      <c r="I12" s="81">
        <v>36</v>
      </c>
      <c r="J12" s="82" t="s">
        <v>837</v>
      </c>
      <c r="K12" s="94">
        <v>18</v>
      </c>
      <c r="L12" s="85">
        <v>174</v>
      </c>
      <c r="M12" s="81">
        <v>74</v>
      </c>
      <c r="N12" s="81">
        <v>100</v>
      </c>
      <c r="O12" s="81">
        <v>53</v>
      </c>
      <c r="P12" s="81">
        <v>2395</v>
      </c>
      <c r="Q12" s="81">
        <v>1082</v>
      </c>
      <c r="R12" s="81">
        <v>1313</v>
      </c>
    </row>
    <row r="13" spans="1:18" ht="16.5" customHeight="1" thickBot="1">
      <c r="A13" s="82" t="s">
        <v>1140</v>
      </c>
      <c r="B13" s="97">
        <v>3</v>
      </c>
      <c r="C13" s="200">
        <f>SUM(D13:E13)</f>
        <v>17</v>
      </c>
      <c r="D13" s="73">
        <v>8</v>
      </c>
      <c r="E13" s="73">
        <v>9</v>
      </c>
      <c r="F13" s="73">
        <v>5</v>
      </c>
      <c r="G13" s="81">
        <f>SUM(H13:I13)</f>
        <v>149</v>
      </c>
      <c r="H13" s="73">
        <v>113</v>
      </c>
      <c r="I13" s="73">
        <v>36</v>
      </c>
      <c r="J13" s="82" t="s">
        <v>1139</v>
      </c>
      <c r="K13" s="97">
        <v>18</v>
      </c>
      <c r="L13" s="91">
        <f>SUM(M13:N13)</f>
        <v>178</v>
      </c>
      <c r="M13" s="73">
        <v>75</v>
      </c>
      <c r="N13" s="73">
        <v>103</v>
      </c>
      <c r="O13" s="73">
        <v>54</v>
      </c>
      <c r="P13" s="73">
        <f>SUM(Q13:R13)</f>
        <v>2196</v>
      </c>
      <c r="Q13" s="73">
        <v>979</v>
      </c>
      <c r="R13" s="73">
        <v>1217</v>
      </c>
    </row>
    <row r="14" spans="1:18" ht="14.25" customHeight="1">
      <c r="A14" s="736" t="s">
        <v>646</v>
      </c>
      <c r="B14" s="736"/>
      <c r="C14" s="737"/>
      <c r="D14" s="738"/>
      <c r="E14" s="738"/>
      <c r="F14" s="738"/>
      <c r="G14" s="738"/>
      <c r="H14" s="738"/>
      <c r="I14" s="738"/>
      <c r="J14" s="736" t="s">
        <v>646</v>
      </c>
      <c r="K14" s="736"/>
      <c r="L14" s="737"/>
      <c r="M14" s="738"/>
      <c r="N14" s="738"/>
      <c r="O14" s="738"/>
      <c r="P14" s="738"/>
      <c r="Q14" s="738"/>
      <c r="R14" s="738"/>
    </row>
  </sheetData>
  <mergeCells count="18">
    <mergeCell ref="A1:I1"/>
    <mergeCell ref="J1:R1"/>
    <mergeCell ref="A3:I3"/>
    <mergeCell ref="J3:R3"/>
    <mergeCell ref="A5:I5"/>
    <mergeCell ref="J5:R5"/>
    <mergeCell ref="A14:I14"/>
    <mergeCell ref="J14:R14"/>
    <mergeCell ref="A6:I6"/>
    <mergeCell ref="J6:R6"/>
    <mergeCell ref="A7:A8"/>
    <mergeCell ref="B7:B8"/>
    <mergeCell ref="C7:E7"/>
    <mergeCell ref="G7:I7"/>
    <mergeCell ref="J7:J8"/>
    <mergeCell ref="K7:K8"/>
    <mergeCell ref="L7:N7"/>
    <mergeCell ref="P7:R7"/>
  </mergeCells>
  <phoneticPr fontId="4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  <ignoredErrors>
    <ignoredError sqref="C13" formulaRange="1"/>
    <ignoredError sqref="L13 P13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showGridLines="0" zoomScaleNormal="100" workbookViewId="0">
      <selection sqref="A1:U1"/>
    </sheetView>
  </sheetViews>
  <sheetFormatPr defaultRowHeight="13.5"/>
  <cols>
    <col min="1" max="1" width="6.625" style="189" customWidth="1"/>
    <col min="2" max="2" width="6.25" style="189" customWidth="1"/>
    <col min="3" max="8" width="4.125" style="189" customWidth="1"/>
    <col min="9" max="41" width="4.125" style="192" customWidth="1"/>
    <col min="42" max="42" width="8.75" style="192" customWidth="1"/>
    <col min="43" max="16384" width="9" style="192"/>
  </cols>
  <sheetData>
    <row r="1" spans="1:42" ht="17.25">
      <c r="A1" s="655" t="s">
        <v>812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76" t="s">
        <v>582</v>
      </c>
      <c r="W1" s="676"/>
      <c r="X1" s="676"/>
      <c r="Y1" s="676"/>
      <c r="Z1" s="676"/>
      <c r="AA1" s="676"/>
      <c r="AB1" s="676"/>
      <c r="AC1" s="676"/>
      <c r="AD1" s="676"/>
      <c r="AE1" s="676"/>
      <c r="AF1" s="676"/>
      <c r="AG1" s="676"/>
      <c r="AH1" s="676"/>
      <c r="AI1" s="676"/>
      <c r="AJ1" s="676"/>
      <c r="AK1" s="676"/>
      <c r="AL1" s="676"/>
      <c r="AM1" s="676"/>
      <c r="AN1" s="676"/>
      <c r="AO1" s="676"/>
      <c r="AP1" s="676"/>
    </row>
    <row r="2" spans="1:42" ht="8.25" customHeight="1">
      <c r="A2" s="202"/>
      <c r="B2" s="202"/>
      <c r="C2" s="202"/>
      <c r="D2" s="202"/>
      <c r="E2" s="202"/>
      <c r="F2" s="202"/>
      <c r="G2" s="202"/>
      <c r="H2" s="202"/>
    </row>
    <row r="3" spans="1:42" ht="15" customHeight="1">
      <c r="A3" s="633" t="s">
        <v>529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3"/>
      <c r="U3" s="633"/>
    </row>
    <row r="4" spans="1:42" ht="15" customHeight="1" thickBot="1">
      <c r="A4" s="623"/>
      <c r="B4" s="623"/>
      <c r="C4" s="623"/>
      <c r="D4" s="623"/>
      <c r="E4" s="623"/>
      <c r="F4" s="623"/>
      <c r="G4" s="623"/>
      <c r="H4" s="623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4"/>
      <c r="AP4" s="188" t="s">
        <v>585</v>
      </c>
    </row>
    <row r="5" spans="1:42" ht="22.5" customHeight="1">
      <c r="A5" s="654" t="s">
        <v>586</v>
      </c>
      <c r="B5" s="631" t="s">
        <v>748</v>
      </c>
      <c r="C5" s="752" t="s">
        <v>741</v>
      </c>
      <c r="D5" s="674"/>
      <c r="E5" s="730"/>
      <c r="F5" s="642" t="s">
        <v>587</v>
      </c>
      <c r="G5" s="642"/>
      <c r="H5" s="642"/>
      <c r="I5" s="753" t="s">
        <v>588</v>
      </c>
      <c r="J5" s="754"/>
      <c r="K5" s="754"/>
      <c r="L5" s="754"/>
      <c r="M5" s="754"/>
      <c r="N5" s="754"/>
      <c r="O5" s="754"/>
      <c r="P5" s="754"/>
      <c r="Q5" s="754"/>
      <c r="R5" s="754"/>
      <c r="S5" s="754"/>
      <c r="T5" s="754"/>
      <c r="U5" s="754"/>
      <c r="V5" s="755"/>
      <c r="W5" s="755"/>
      <c r="X5" s="756" t="s">
        <v>589</v>
      </c>
      <c r="Y5" s="756"/>
      <c r="Z5" s="756"/>
      <c r="AA5" s="756"/>
      <c r="AB5" s="756"/>
      <c r="AC5" s="756"/>
      <c r="AD5" s="756"/>
      <c r="AE5" s="756"/>
      <c r="AF5" s="756"/>
      <c r="AG5" s="757" t="s">
        <v>232</v>
      </c>
      <c r="AH5" s="757"/>
      <c r="AI5" s="757"/>
      <c r="AJ5" s="757"/>
      <c r="AK5" s="757"/>
      <c r="AL5" s="757"/>
      <c r="AM5" s="757"/>
      <c r="AN5" s="757"/>
      <c r="AO5" s="757"/>
      <c r="AP5" s="625" t="s">
        <v>590</v>
      </c>
    </row>
    <row r="6" spans="1:42" ht="22.5" customHeight="1">
      <c r="A6" s="637"/>
      <c r="B6" s="637"/>
      <c r="C6" s="652"/>
      <c r="D6" s="653"/>
      <c r="E6" s="654"/>
      <c r="F6" s="677"/>
      <c r="G6" s="677"/>
      <c r="H6" s="677"/>
      <c r="I6" s="642" t="s">
        <v>574</v>
      </c>
      <c r="J6" s="642"/>
      <c r="K6" s="642"/>
      <c r="L6" s="642" t="s">
        <v>742</v>
      </c>
      <c r="M6" s="642"/>
      <c r="N6" s="642" t="s">
        <v>743</v>
      </c>
      <c r="O6" s="642"/>
      <c r="P6" s="642" t="s">
        <v>744</v>
      </c>
      <c r="Q6" s="642"/>
      <c r="R6" s="677" t="s">
        <v>745</v>
      </c>
      <c r="S6" s="677"/>
      <c r="T6" s="636" t="s">
        <v>746</v>
      </c>
      <c r="U6" s="636"/>
      <c r="V6" s="674" t="s">
        <v>747</v>
      </c>
      <c r="W6" s="674"/>
      <c r="X6" s="677" t="s">
        <v>574</v>
      </c>
      <c r="Y6" s="677"/>
      <c r="Z6" s="677"/>
      <c r="AA6" s="677" t="s">
        <v>742</v>
      </c>
      <c r="AB6" s="751"/>
      <c r="AC6" s="677" t="s">
        <v>743</v>
      </c>
      <c r="AD6" s="677"/>
      <c r="AE6" s="677" t="s">
        <v>744</v>
      </c>
      <c r="AF6" s="751"/>
      <c r="AG6" s="677" t="s">
        <v>286</v>
      </c>
      <c r="AH6" s="677"/>
      <c r="AI6" s="677"/>
      <c r="AJ6" s="677" t="s">
        <v>742</v>
      </c>
      <c r="AK6" s="677"/>
      <c r="AL6" s="677" t="s">
        <v>743</v>
      </c>
      <c r="AM6" s="677"/>
      <c r="AN6" s="677" t="s">
        <v>744</v>
      </c>
      <c r="AO6" s="677"/>
      <c r="AP6" s="636"/>
    </row>
    <row r="7" spans="1:42" ht="22.5" customHeight="1">
      <c r="A7" s="637"/>
      <c r="B7" s="637"/>
      <c r="C7" s="197" t="s">
        <v>409</v>
      </c>
      <c r="D7" s="197" t="s">
        <v>234</v>
      </c>
      <c r="E7" s="197" t="s">
        <v>235</v>
      </c>
      <c r="F7" s="197" t="s">
        <v>409</v>
      </c>
      <c r="G7" s="197" t="s">
        <v>234</v>
      </c>
      <c r="H7" s="197" t="s">
        <v>235</v>
      </c>
      <c r="I7" s="197" t="s">
        <v>409</v>
      </c>
      <c r="J7" s="197" t="s">
        <v>234</v>
      </c>
      <c r="K7" s="197" t="s">
        <v>235</v>
      </c>
      <c r="L7" s="197" t="s">
        <v>234</v>
      </c>
      <c r="M7" s="197" t="s">
        <v>235</v>
      </c>
      <c r="N7" s="197" t="s">
        <v>234</v>
      </c>
      <c r="O7" s="197" t="s">
        <v>235</v>
      </c>
      <c r="P7" s="197" t="s">
        <v>234</v>
      </c>
      <c r="Q7" s="197" t="s">
        <v>235</v>
      </c>
      <c r="R7" s="197" t="s">
        <v>234</v>
      </c>
      <c r="S7" s="197" t="s">
        <v>235</v>
      </c>
      <c r="T7" s="196" t="s">
        <v>234</v>
      </c>
      <c r="U7" s="190" t="s">
        <v>235</v>
      </c>
      <c r="V7" s="191" t="s">
        <v>234</v>
      </c>
      <c r="W7" s="198" t="s">
        <v>235</v>
      </c>
      <c r="X7" s="197" t="s">
        <v>409</v>
      </c>
      <c r="Y7" s="197" t="s">
        <v>234</v>
      </c>
      <c r="Z7" s="197" t="s">
        <v>235</v>
      </c>
      <c r="AA7" s="197" t="s">
        <v>234</v>
      </c>
      <c r="AB7" s="197" t="s">
        <v>235</v>
      </c>
      <c r="AC7" s="197" t="s">
        <v>234</v>
      </c>
      <c r="AD7" s="197" t="s">
        <v>235</v>
      </c>
      <c r="AE7" s="197" t="s">
        <v>234</v>
      </c>
      <c r="AF7" s="197" t="s">
        <v>235</v>
      </c>
      <c r="AG7" s="197" t="s">
        <v>409</v>
      </c>
      <c r="AH7" s="197" t="s">
        <v>234</v>
      </c>
      <c r="AI7" s="197" t="s">
        <v>235</v>
      </c>
      <c r="AJ7" s="197" t="s">
        <v>234</v>
      </c>
      <c r="AK7" s="197" t="s">
        <v>235</v>
      </c>
      <c r="AL7" s="197" t="s">
        <v>234</v>
      </c>
      <c r="AM7" s="197" t="s">
        <v>235</v>
      </c>
      <c r="AN7" s="197" t="s">
        <v>234</v>
      </c>
      <c r="AO7" s="197" t="s">
        <v>235</v>
      </c>
      <c r="AP7" s="636"/>
    </row>
    <row r="8" spans="1:42" ht="16.5" customHeight="1">
      <c r="A8" s="203" t="s">
        <v>688</v>
      </c>
      <c r="B8" s="85" t="s">
        <v>629</v>
      </c>
      <c r="C8" s="85">
        <v>181</v>
      </c>
      <c r="D8" s="85">
        <v>77</v>
      </c>
      <c r="E8" s="85">
        <v>104</v>
      </c>
      <c r="F8" s="85">
        <v>302</v>
      </c>
      <c r="G8" s="85">
        <v>191</v>
      </c>
      <c r="H8" s="85">
        <v>111</v>
      </c>
      <c r="I8" s="85">
        <v>76</v>
      </c>
      <c r="J8" s="85">
        <v>50</v>
      </c>
      <c r="K8" s="85">
        <v>26</v>
      </c>
      <c r="L8" s="85">
        <v>11</v>
      </c>
      <c r="M8" s="85">
        <v>3</v>
      </c>
      <c r="N8" s="85">
        <v>6</v>
      </c>
      <c r="O8" s="85">
        <v>7</v>
      </c>
      <c r="P8" s="85">
        <v>6</v>
      </c>
      <c r="Q8" s="85">
        <v>5</v>
      </c>
      <c r="R8" s="85">
        <v>9</v>
      </c>
      <c r="S8" s="85">
        <v>2</v>
      </c>
      <c r="T8" s="204">
        <v>6</v>
      </c>
      <c r="U8" s="85">
        <v>3</v>
      </c>
      <c r="V8" s="204">
        <v>12</v>
      </c>
      <c r="W8" s="204">
        <v>6</v>
      </c>
      <c r="X8" s="85">
        <v>78</v>
      </c>
      <c r="Y8" s="85">
        <v>47</v>
      </c>
      <c r="Z8" s="85">
        <v>31</v>
      </c>
      <c r="AA8" s="85">
        <v>16</v>
      </c>
      <c r="AB8" s="85">
        <v>20</v>
      </c>
      <c r="AC8" s="85">
        <v>17</v>
      </c>
      <c r="AD8" s="85">
        <v>7</v>
      </c>
      <c r="AE8" s="85">
        <v>14</v>
      </c>
      <c r="AF8" s="85">
        <v>4</v>
      </c>
      <c r="AG8" s="85">
        <v>148</v>
      </c>
      <c r="AH8" s="85">
        <v>94</v>
      </c>
      <c r="AI8" s="85">
        <v>54</v>
      </c>
      <c r="AJ8" s="85">
        <v>26</v>
      </c>
      <c r="AK8" s="85">
        <v>19</v>
      </c>
      <c r="AL8" s="85">
        <v>28</v>
      </c>
      <c r="AM8" s="85">
        <v>14</v>
      </c>
      <c r="AN8" s="85">
        <v>40</v>
      </c>
      <c r="AO8" s="82">
        <v>21</v>
      </c>
      <c r="AP8" s="420" t="s">
        <v>688</v>
      </c>
    </row>
    <row r="9" spans="1:42" ht="16.5" customHeight="1">
      <c r="A9" s="325" t="s">
        <v>684</v>
      </c>
      <c r="B9" s="85" t="s">
        <v>687</v>
      </c>
      <c r="C9" s="85">
        <v>171</v>
      </c>
      <c r="D9" s="85">
        <v>71</v>
      </c>
      <c r="E9" s="85">
        <v>100</v>
      </c>
      <c r="F9" s="85">
        <v>288</v>
      </c>
      <c r="G9" s="85">
        <v>184</v>
      </c>
      <c r="H9" s="85">
        <v>104</v>
      </c>
      <c r="I9" s="85">
        <v>78</v>
      </c>
      <c r="J9" s="85">
        <v>55</v>
      </c>
      <c r="K9" s="85">
        <v>23</v>
      </c>
      <c r="L9" s="85">
        <v>16</v>
      </c>
      <c r="M9" s="85">
        <v>3</v>
      </c>
      <c r="N9" s="85">
        <v>11</v>
      </c>
      <c r="O9" s="85">
        <v>3</v>
      </c>
      <c r="P9" s="85">
        <v>6</v>
      </c>
      <c r="Q9" s="85">
        <v>7</v>
      </c>
      <c r="R9" s="85">
        <v>7</v>
      </c>
      <c r="S9" s="85">
        <v>5</v>
      </c>
      <c r="T9" s="85">
        <v>9</v>
      </c>
      <c r="U9" s="85">
        <v>2</v>
      </c>
      <c r="V9" s="85">
        <v>6</v>
      </c>
      <c r="W9" s="85">
        <v>3</v>
      </c>
      <c r="X9" s="85">
        <v>85</v>
      </c>
      <c r="Y9" s="85">
        <v>51</v>
      </c>
      <c r="Z9" s="85">
        <v>34</v>
      </c>
      <c r="AA9" s="85">
        <v>17</v>
      </c>
      <c r="AB9" s="85">
        <v>8</v>
      </c>
      <c r="AC9" s="85">
        <v>17</v>
      </c>
      <c r="AD9" s="85">
        <v>19</v>
      </c>
      <c r="AE9" s="85">
        <v>17</v>
      </c>
      <c r="AF9" s="85">
        <v>7</v>
      </c>
      <c r="AG9" s="85">
        <v>125</v>
      </c>
      <c r="AH9" s="85">
        <v>78</v>
      </c>
      <c r="AI9" s="85">
        <v>47</v>
      </c>
      <c r="AJ9" s="85">
        <v>26</v>
      </c>
      <c r="AK9" s="85">
        <v>14</v>
      </c>
      <c r="AL9" s="85">
        <v>25</v>
      </c>
      <c r="AM9" s="85">
        <v>18</v>
      </c>
      <c r="AN9" s="85">
        <v>27</v>
      </c>
      <c r="AO9" s="82">
        <v>15</v>
      </c>
      <c r="AP9" s="24" t="s">
        <v>684</v>
      </c>
    </row>
    <row r="10" spans="1:42" ht="16.5" customHeight="1">
      <c r="A10" s="325" t="s">
        <v>834</v>
      </c>
      <c r="B10" s="85" t="s">
        <v>838</v>
      </c>
      <c r="C10" s="85">
        <v>174</v>
      </c>
      <c r="D10" s="85">
        <v>76</v>
      </c>
      <c r="E10" s="85">
        <v>98</v>
      </c>
      <c r="F10" s="85">
        <v>307</v>
      </c>
      <c r="G10" s="85">
        <v>197</v>
      </c>
      <c r="H10" s="85">
        <v>110</v>
      </c>
      <c r="I10" s="85">
        <v>102</v>
      </c>
      <c r="J10" s="85">
        <v>70</v>
      </c>
      <c r="K10" s="85">
        <v>32</v>
      </c>
      <c r="L10" s="85">
        <v>13</v>
      </c>
      <c r="M10" s="83">
        <v>8</v>
      </c>
      <c r="N10" s="85">
        <v>18</v>
      </c>
      <c r="O10" s="85">
        <v>4</v>
      </c>
      <c r="P10" s="85">
        <v>11</v>
      </c>
      <c r="Q10" s="85">
        <v>4</v>
      </c>
      <c r="R10" s="85">
        <v>6</v>
      </c>
      <c r="S10" s="85">
        <v>9</v>
      </c>
      <c r="T10" s="85">
        <v>11</v>
      </c>
      <c r="U10" s="85">
        <v>5</v>
      </c>
      <c r="V10" s="85">
        <v>11</v>
      </c>
      <c r="W10" s="85">
        <v>2</v>
      </c>
      <c r="X10" s="85">
        <v>81</v>
      </c>
      <c r="Y10" s="85">
        <v>46</v>
      </c>
      <c r="Z10" s="85">
        <v>35</v>
      </c>
      <c r="AA10" s="85">
        <v>10</v>
      </c>
      <c r="AB10" s="85">
        <v>8</v>
      </c>
      <c r="AC10" s="85">
        <v>18</v>
      </c>
      <c r="AD10" s="85">
        <v>8</v>
      </c>
      <c r="AE10" s="85">
        <v>18</v>
      </c>
      <c r="AF10" s="85">
        <v>19</v>
      </c>
      <c r="AG10" s="85">
        <v>124</v>
      </c>
      <c r="AH10" s="85">
        <v>81</v>
      </c>
      <c r="AI10" s="85">
        <v>43</v>
      </c>
      <c r="AJ10" s="85">
        <v>32</v>
      </c>
      <c r="AK10" s="85">
        <v>13</v>
      </c>
      <c r="AL10" s="85">
        <v>26</v>
      </c>
      <c r="AM10" s="85">
        <v>12</v>
      </c>
      <c r="AN10" s="85">
        <v>23</v>
      </c>
      <c r="AO10" s="82">
        <v>18</v>
      </c>
      <c r="AP10" s="24" t="s">
        <v>834</v>
      </c>
    </row>
    <row r="11" spans="1:42" ht="16.5" customHeight="1">
      <c r="A11" s="325" t="s">
        <v>835</v>
      </c>
      <c r="B11" s="85" t="s">
        <v>629</v>
      </c>
      <c r="C11" s="85">
        <v>176</v>
      </c>
      <c r="D11" s="85">
        <v>77</v>
      </c>
      <c r="E11" s="85">
        <v>99</v>
      </c>
      <c r="F11" s="85">
        <v>303</v>
      </c>
      <c r="G11" s="85">
        <v>201</v>
      </c>
      <c r="H11" s="85">
        <v>102</v>
      </c>
      <c r="I11" s="85">
        <v>102</v>
      </c>
      <c r="J11" s="85">
        <v>67</v>
      </c>
      <c r="K11" s="85">
        <v>35</v>
      </c>
      <c r="L11" s="85">
        <v>10</v>
      </c>
      <c r="M11" s="83">
        <v>7</v>
      </c>
      <c r="N11" s="85">
        <v>14</v>
      </c>
      <c r="O11" s="85">
        <v>7</v>
      </c>
      <c r="P11" s="85">
        <v>15</v>
      </c>
      <c r="Q11" s="85">
        <v>3</v>
      </c>
      <c r="R11" s="85">
        <v>11</v>
      </c>
      <c r="S11" s="85">
        <v>4</v>
      </c>
      <c r="T11" s="85">
        <v>6</v>
      </c>
      <c r="U11" s="85">
        <v>9</v>
      </c>
      <c r="V11" s="85">
        <v>11</v>
      </c>
      <c r="W11" s="85">
        <v>5</v>
      </c>
      <c r="X11" s="85">
        <v>74</v>
      </c>
      <c r="Y11" s="85">
        <v>50</v>
      </c>
      <c r="Z11" s="85">
        <v>24</v>
      </c>
      <c r="AA11" s="85">
        <v>19</v>
      </c>
      <c r="AB11" s="85">
        <v>8</v>
      </c>
      <c r="AC11" s="85">
        <v>12</v>
      </c>
      <c r="AD11" s="85">
        <v>8</v>
      </c>
      <c r="AE11" s="85">
        <v>19</v>
      </c>
      <c r="AF11" s="85">
        <v>8</v>
      </c>
      <c r="AG11" s="85">
        <v>127</v>
      </c>
      <c r="AH11" s="85">
        <v>84</v>
      </c>
      <c r="AI11" s="85">
        <v>43</v>
      </c>
      <c r="AJ11" s="85">
        <v>28</v>
      </c>
      <c r="AK11" s="85">
        <v>19</v>
      </c>
      <c r="AL11" s="85">
        <v>30</v>
      </c>
      <c r="AM11" s="85">
        <v>13</v>
      </c>
      <c r="AN11" s="85">
        <v>26</v>
      </c>
      <c r="AO11" s="82">
        <v>11</v>
      </c>
      <c r="AP11" s="24" t="s">
        <v>835</v>
      </c>
    </row>
    <row r="12" spans="1:42" ht="16.5" customHeight="1" thickBot="1">
      <c r="A12" s="3" t="s">
        <v>1131</v>
      </c>
      <c r="B12" s="149" t="s">
        <v>1141</v>
      </c>
      <c r="C12" s="223">
        <f>SUM(D12:E12)</f>
        <v>174</v>
      </c>
      <c r="D12" s="91">
        <v>76</v>
      </c>
      <c r="E12" s="91">
        <v>98</v>
      </c>
      <c r="F12" s="223">
        <f>SUM(I12,X12,AG12)</f>
        <v>297</v>
      </c>
      <c r="G12" s="91">
        <f>J12+Y12+AH12</f>
        <v>193</v>
      </c>
      <c r="H12" s="91">
        <f>K12+Z12+AI12</f>
        <v>104</v>
      </c>
      <c r="I12" s="223">
        <f>SUM(J12:K12)</f>
        <v>99</v>
      </c>
      <c r="J12" s="223">
        <f>SUM(L12,N12,P12,R12,T12,V12)</f>
        <v>65</v>
      </c>
      <c r="K12" s="223">
        <f>SUM(M12,O12,Q12,S12,U12,W12)</f>
        <v>34</v>
      </c>
      <c r="L12" s="91">
        <v>6</v>
      </c>
      <c r="M12" s="91">
        <v>5</v>
      </c>
      <c r="N12" s="91">
        <v>11</v>
      </c>
      <c r="O12" s="91">
        <v>7</v>
      </c>
      <c r="P12" s="91">
        <v>14</v>
      </c>
      <c r="Q12" s="91">
        <v>7</v>
      </c>
      <c r="R12" s="91">
        <v>17</v>
      </c>
      <c r="S12" s="91">
        <v>3</v>
      </c>
      <c r="T12" s="91">
        <v>11</v>
      </c>
      <c r="U12" s="91">
        <v>4</v>
      </c>
      <c r="V12" s="91">
        <v>6</v>
      </c>
      <c r="W12" s="91">
        <v>8</v>
      </c>
      <c r="X12" s="223">
        <f>SUM(Y12:Z12)</f>
        <v>72</v>
      </c>
      <c r="Y12" s="223">
        <f>AA12+AC12+AE12</f>
        <v>49</v>
      </c>
      <c r="Z12" s="223">
        <f>AB12+AD12+AF12</f>
        <v>23</v>
      </c>
      <c r="AA12" s="91">
        <v>19</v>
      </c>
      <c r="AB12" s="91">
        <v>7</v>
      </c>
      <c r="AC12" s="91">
        <v>19</v>
      </c>
      <c r="AD12" s="91">
        <v>8</v>
      </c>
      <c r="AE12" s="91">
        <v>11</v>
      </c>
      <c r="AF12" s="91">
        <v>8</v>
      </c>
      <c r="AG12" s="223">
        <f>SUM(AH12:AI12)</f>
        <v>126</v>
      </c>
      <c r="AH12" s="223">
        <f>SUM(AJ12,AL12,AN12)</f>
        <v>79</v>
      </c>
      <c r="AI12" s="223">
        <f>SUM(AK12,AM12,AO12)</f>
        <v>47</v>
      </c>
      <c r="AJ12" s="91">
        <v>22</v>
      </c>
      <c r="AK12" s="91">
        <v>14</v>
      </c>
      <c r="AL12" s="91">
        <v>28</v>
      </c>
      <c r="AM12" s="91">
        <v>19</v>
      </c>
      <c r="AN12" s="91">
        <v>29</v>
      </c>
      <c r="AO12" s="224">
        <v>14</v>
      </c>
      <c r="AP12" s="425" t="s">
        <v>1131</v>
      </c>
    </row>
    <row r="13" spans="1:42" ht="14.25" customHeight="1">
      <c r="A13" s="750" t="s">
        <v>635</v>
      </c>
      <c r="B13" s="750"/>
      <c r="C13" s="750"/>
      <c r="D13" s="193"/>
      <c r="E13" s="193"/>
      <c r="F13" s="193"/>
      <c r="G13" s="193"/>
      <c r="H13" s="19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</row>
  </sheetData>
  <mergeCells count="29">
    <mergeCell ref="A1:U1"/>
    <mergeCell ref="V1:AP1"/>
    <mergeCell ref="A3:U3"/>
    <mergeCell ref="A4:H4"/>
    <mergeCell ref="A5:A7"/>
    <mergeCell ref="B5:B7"/>
    <mergeCell ref="C5:E6"/>
    <mergeCell ref="F5:H6"/>
    <mergeCell ref="I5:U5"/>
    <mergeCell ref="V5:W5"/>
    <mergeCell ref="X5:AF5"/>
    <mergeCell ref="AG5:AO5"/>
    <mergeCell ref="AP5:AP7"/>
    <mergeCell ref="I6:K6"/>
    <mergeCell ref="L6:M6"/>
    <mergeCell ref="N6:O6"/>
    <mergeCell ref="AN6:AO6"/>
    <mergeCell ref="A13:C13"/>
    <mergeCell ref="X6:Z6"/>
    <mergeCell ref="AA6:AB6"/>
    <mergeCell ref="AC6:AD6"/>
    <mergeCell ref="AE6:AF6"/>
    <mergeCell ref="AG6:AI6"/>
    <mergeCell ref="AJ6:AK6"/>
    <mergeCell ref="P6:Q6"/>
    <mergeCell ref="R6:S6"/>
    <mergeCell ref="T6:U6"/>
    <mergeCell ref="V6:W6"/>
    <mergeCell ref="AL6:AM6"/>
  </mergeCells>
  <phoneticPr fontId="4"/>
  <pageMargins left="0.59055118110236227" right="0.59055118110236227" top="0.43307086614173229" bottom="0.43307086614173229" header="0.31496062992125984" footer="0.31496062992125984"/>
  <pageSetup paperSize="9" orientation="portrait" r:id="rId1"/>
  <headerFooter alignWithMargins="0"/>
  <ignoredErrors>
    <ignoredError sqref="G12:H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4</vt:i4>
      </vt:variant>
    </vt:vector>
  </HeadingPairs>
  <TitlesOfParts>
    <vt:vector size="31" baseType="lpstr">
      <vt:lpstr>幼稚園の概況</vt:lpstr>
      <vt:lpstr>幼保連携型認定こども園の概況</vt:lpstr>
      <vt:lpstr>小学校の概況</vt:lpstr>
      <vt:lpstr>中学校の概況</vt:lpstr>
      <vt:lpstr>高等学校の概況</vt:lpstr>
      <vt:lpstr>短期大学の概況 </vt:lpstr>
      <vt:lpstr>大学の概況</vt:lpstr>
      <vt:lpstr>各種・専修学校の概況その1・2</vt:lpstr>
      <vt:lpstr>特別支援学校の概況</vt:lpstr>
      <vt:lpstr>中学校卒業後の状況</vt:lpstr>
      <vt:lpstr>高等学校卒業後の状況　その１</vt:lpstr>
      <vt:lpstr>高等学校卒業後の状況　その２</vt:lpstr>
      <vt:lpstr>高等学校卒業後の状況　その３</vt:lpstr>
      <vt:lpstr>年齢別体位状況</vt:lpstr>
      <vt:lpstr>文化ホールの利用状況</vt:lpstr>
      <vt:lpstr>市民会館の利用状況  生涯学習課</vt:lpstr>
      <vt:lpstr>長崎歴史文化博物館　その１</vt:lpstr>
      <vt:lpstr>長崎歴史文化博物館　その２ </vt:lpstr>
      <vt:lpstr>長崎歴史文化博物館　その3・4</vt:lpstr>
      <vt:lpstr>長崎県美術館　その１</vt:lpstr>
      <vt:lpstr>長崎県美術館　その２</vt:lpstr>
      <vt:lpstr>長崎県美術館　その３・4 </vt:lpstr>
      <vt:lpstr>科学館の状況　その１・２ </vt:lpstr>
      <vt:lpstr>科学館の状況　その３ </vt:lpstr>
      <vt:lpstr>図書館・図書室の利用状況</vt:lpstr>
      <vt:lpstr>長崎市永井記念館の利用状況 </vt:lpstr>
      <vt:lpstr>長崎市文化財一覧 </vt:lpstr>
      <vt:lpstr>'長崎県美術館　その１'!Print_Area</vt:lpstr>
      <vt:lpstr>'長崎県美術館　その２'!Print_Area</vt:lpstr>
      <vt:lpstr>'長崎市文化財一覧 '!Print_Area</vt:lpstr>
      <vt:lpstr>文化ホールの利用状況!Print_Area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有永 美紀子</cp:lastModifiedBy>
  <cp:lastPrinted>2020-10-14T02:30:01Z</cp:lastPrinted>
  <dcterms:created xsi:type="dcterms:W3CDTF">2000-03-29T05:05:58Z</dcterms:created>
  <dcterms:modified xsi:type="dcterms:W3CDTF">2021-03-16T04:56:55Z</dcterms:modified>
</cp:coreProperties>
</file>