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0995"/>
  </bookViews>
  <sheets>
    <sheet name="31 電灯・電力供給状況" sheetId="36291" r:id="rId1"/>
    <sheet name="32 ガス供給状況　その１" sheetId="36292" r:id="rId2"/>
    <sheet name="32 ガス供給状況 その２" sheetId="36298" r:id="rId3"/>
    <sheet name="33 水道供給状況 " sheetId="36296" r:id="rId4"/>
    <sheet name="34 下水道施設及び処理状況 " sheetId="36297" r:id="rId5"/>
  </sheets>
  <calcPr calcId="162913"/>
</workbook>
</file>

<file path=xl/calcChain.xml><?xml version="1.0" encoding="utf-8"?>
<calcChain xmlns="http://schemas.openxmlformats.org/spreadsheetml/2006/main">
  <c r="T35" i="36297" l="1"/>
  <c r="S35" i="36297"/>
  <c r="R35" i="36297"/>
  <c r="Q35" i="36297"/>
  <c r="P35" i="36297"/>
  <c r="O35" i="36297"/>
  <c r="M35" i="36297"/>
  <c r="L35" i="36297"/>
  <c r="J35" i="36297"/>
  <c r="I35" i="36297"/>
  <c r="K35" i="36297" s="1"/>
  <c r="H35" i="36297"/>
  <c r="G35" i="36297"/>
  <c r="F35" i="36297"/>
  <c r="E35" i="36297"/>
  <c r="N34" i="36297"/>
  <c r="K34" i="36297"/>
  <c r="N33" i="36297"/>
  <c r="K33" i="36297"/>
  <c r="N32" i="36297"/>
  <c r="K32" i="36297"/>
  <c r="N31" i="36297"/>
  <c r="K31" i="36297"/>
  <c r="T29" i="36297"/>
  <c r="Q29" i="36297"/>
  <c r="P29" i="36297"/>
  <c r="O29" i="36297"/>
  <c r="M29" i="36297"/>
  <c r="L29" i="36297"/>
  <c r="J29" i="36297"/>
  <c r="I29" i="36297"/>
  <c r="H29" i="36297"/>
  <c r="G29" i="36297"/>
  <c r="F29" i="36297"/>
  <c r="E29" i="36297"/>
  <c r="N28" i="36297"/>
  <c r="N27" i="36297"/>
  <c r="N26" i="36297"/>
  <c r="N25" i="36297"/>
  <c r="H26" i="36296"/>
  <c r="D26" i="36296"/>
  <c r="D11" i="36296" s="1"/>
  <c r="H25" i="36296"/>
  <c r="D25" i="36296"/>
  <c r="H24" i="36296"/>
  <c r="D24" i="36296"/>
  <c r="H23" i="36296"/>
  <c r="D23" i="36296"/>
  <c r="H21" i="36296"/>
  <c r="D21" i="36296"/>
  <c r="H20" i="36296"/>
  <c r="D20" i="36296"/>
  <c r="H19" i="36296"/>
  <c r="D19" i="36296"/>
  <c r="H18" i="36296"/>
  <c r="D18" i="36296"/>
  <c r="H16" i="36296"/>
  <c r="D16" i="36296"/>
  <c r="H15" i="36296"/>
  <c r="D15" i="36296"/>
  <c r="H14" i="36296"/>
  <c r="D14" i="36296"/>
  <c r="H13" i="36296"/>
  <c r="D13" i="36296"/>
  <c r="T11" i="36296"/>
  <c r="S11" i="36296"/>
  <c r="R11" i="36296"/>
  <c r="Q11" i="36296"/>
  <c r="P11" i="36296"/>
  <c r="O11" i="36296"/>
  <c r="N11" i="36296"/>
  <c r="L11" i="36296"/>
  <c r="J11" i="36296"/>
  <c r="I11" i="36296"/>
  <c r="H11" i="36296" s="1"/>
  <c r="G11" i="36296"/>
  <c r="E11" i="36296"/>
  <c r="C11" i="36296"/>
  <c r="B11" i="36296"/>
  <c r="N29" i="36297" l="1"/>
  <c r="N35" i="36297"/>
  <c r="B9" i="36298"/>
  <c r="G9" i="36298" l="1"/>
  <c r="F9" i="36298"/>
  <c r="E9" i="36298"/>
  <c r="D9" i="36298"/>
  <c r="C9" i="36298"/>
  <c r="C11" i="36292" l="1"/>
  <c r="D11" i="36292"/>
  <c r="E11" i="36292"/>
  <c r="F11" i="36292"/>
  <c r="G11" i="36292"/>
  <c r="B11" i="36292" l="1"/>
</calcChain>
</file>

<file path=xl/sharedStrings.xml><?xml version="1.0" encoding="utf-8"?>
<sst xmlns="http://schemas.openxmlformats.org/spreadsheetml/2006/main" count="271" uniqueCount="159">
  <si>
    <t>工　　　業　　　用</t>
    <rPh sb="0" eb="1">
      <t>コウ</t>
    </rPh>
    <rPh sb="4" eb="5">
      <t>ギョウ</t>
    </rPh>
    <rPh sb="8" eb="9">
      <t>ヨウ</t>
    </rPh>
    <phoneticPr fontId="2"/>
  </si>
  <si>
    <t>商　　　業　　　用</t>
    <rPh sb="0" eb="1">
      <t>ショウ</t>
    </rPh>
    <rPh sb="4" eb="5">
      <t>ギョウ</t>
    </rPh>
    <rPh sb="8" eb="9">
      <t>ヨウ</t>
    </rPh>
    <phoneticPr fontId="2"/>
  </si>
  <si>
    <t>医　　　療　　　用</t>
    <rPh sb="0" eb="1">
      <t>イ</t>
    </rPh>
    <rPh sb="4" eb="5">
      <t>リョウ</t>
    </rPh>
    <rPh sb="8" eb="9">
      <t>ヨウ</t>
    </rPh>
    <phoneticPr fontId="2"/>
  </si>
  <si>
    <t>家　　　庭　　　用</t>
    <rPh sb="0" eb="1">
      <t>イエ</t>
    </rPh>
    <rPh sb="4" eb="5">
      <t>ニワ</t>
    </rPh>
    <rPh sb="8" eb="9">
      <t>ヨウ</t>
    </rPh>
    <phoneticPr fontId="2"/>
  </si>
  <si>
    <t>給水人口</t>
    <rPh sb="0" eb="2">
      <t>キュウスイ</t>
    </rPh>
    <rPh sb="2" eb="4">
      <t>ジンコウ</t>
    </rPh>
    <phoneticPr fontId="2"/>
  </si>
  <si>
    <t>浴場業</t>
    <rPh sb="0" eb="2">
      <t>ヨクジョウ</t>
    </rPh>
    <rPh sb="2" eb="3">
      <t>ギョウ</t>
    </rPh>
    <phoneticPr fontId="2"/>
  </si>
  <si>
    <t>一　　般</t>
    <rPh sb="0" eb="1">
      <t>１</t>
    </rPh>
    <rPh sb="3" eb="4">
      <t>バン</t>
    </rPh>
    <phoneticPr fontId="2"/>
  </si>
  <si>
    <t>総　　数</t>
    <rPh sb="0" eb="1">
      <t>フサ</t>
    </rPh>
    <rPh sb="3" eb="4">
      <t>カズ</t>
    </rPh>
    <phoneticPr fontId="2"/>
  </si>
  <si>
    <t>専　　　　　用</t>
    <rPh sb="0" eb="1">
      <t>セン</t>
    </rPh>
    <rPh sb="6" eb="7">
      <t>ヨウ</t>
    </rPh>
    <phoneticPr fontId="2"/>
  </si>
  <si>
    <t>共用</t>
    <rPh sb="0" eb="2">
      <t>キョウヨウ</t>
    </rPh>
    <phoneticPr fontId="2"/>
  </si>
  <si>
    <t>船舶</t>
    <rPh sb="0" eb="2">
      <t>センパク</t>
    </rPh>
    <phoneticPr fontId="2"/>
  </si>
  <si>
    <t>１日平均</t>
    <rPh sb="0" eb="2">
      <t>イチニチ</t>
    </rPh>
    <rPh sb="2" eb="4">
      <t>ヘイキン</t>
    </rPh>
    <phoneticPr fontId="2"/>
  </si>
  <si>
    <t>最　　　大</t>
    <rPh sb="0" eb="1">
      <t>サイ</t>
    </rPh>
    <rPh sb="4" eb="5">
      <t>ダイ</t>
    </rPh>
    <phoneticPr fontId="2"/>
  </si>
  <si>
    <t>最　　　小</t>
    <rPh sb="0" eb="1">
      <t>サイ</t>
    </rPh>
    <rPh sb="4" eb="5">
      <t>ショウ</t>
    </rPh>
    <phoneticPr fontId="2"/>
  </si>
  <si>
    <t>最　　大</t>
    <rPh sb="0" eb="1">
      <t>サイ</t>
    </rPh>
    <rPh sb="3" eb="4">
      <t>ダイ</t>
    </rPh>
    <phoneticPr fontId="2"/>
  </si>
  <si>
    <t>最　　小</t>
    <rPh sb="0" eb="1">
      <t>サイ</t>
    </rPh>
    <rPh sb="3" eb="4">
      <t>ショウ</t>
    </rPh>
    <phoneticPr fontId="2"/>
  </si>
  <si>
    <t>年 度 ・ 月 末</t>
    <rPh sb="0" eb="1">
      <t>トシ</t>
    </rPh>
    <rPh sb="2" eb="3">
      <t>タビ</t>
    </rPh>
    <rPh sb="6" eb="7">
      <t>ツキ</t>
    </rPh>
    <rPh sb="8" eb="9">
      <t>スエ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</si>
  <si>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</si>
  <si>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</si>
  <si>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</si>
  <si>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</si>
  <si>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</si>
  <si>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</si>
  <si>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</si>
  <si>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</si>
  <si>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</si>
  <si>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</si>
  <si>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年 度 ・ 月</t>
    <rPh sb="0" eb="1">
      <t>トシ</t>
    </rPh>
    <rPh sb="2" eb="3">
      <t>タビ</t>
    </rPh>
    <rPh sb="6" eb="7">
      <t>ツキ</t>
    </rPh>
    <phoneticPr fontId="2"/>
  </si>
  <si>
    <t>給　　水　　戸　　数　　</t>
    <rPh sb="0" eb="1">
      <t>キュウ</t>
    </rPh>
    <rPh sb="3" eb="4">
      <t>ミズ</t>
    </rPh>
    <rPh sb="6" eb="7">
      <t>ト</t>
    </rPh>
    <rPh sb="9" eb="10">
      <t>カズ</t>
    </rPh>
    <phoneticPr fontId="2"/>
  </si>
  <si>
    <t>(単位　　戸)</t>
    <rPh sb="1" eb="3">
      <t>タンイ</t>
    </rPh>
    <rPh sb="5" eb="6">
      <t>ト</t>
    </rPh>
    <phoneticPr fontId="2"/>
  </si>
  <si>
    <t>-</t>
  </si>
  <si>
    <t>官　公　庁　用</t>
    <rPh sb="0" eb="1">
      <t>カン</t>
    </rPh>
    <rPh sb="2" eb="3">
      <t>コウ</t>
    </rPh>
    <rPh sb="4" eb="5">
      <t>チョウ</t>
    </rPh>
    <rPh sb="6" eb="7">
      <t>ヨウ</t>
    </rPh>
    <phoneticPr fontId="2"/>
  </si>
  <si>
    <t>有　　　収　　　水　　　量　　　</t>
    <rPh sb="0" eb="1">
      <t>ユウ</t>
    </rPh>
    <rPh sb="4" eb="5">
      <t>シュウ</t>
    </rPh>
    <rPh sb="8" eb="9">
      <t>ミズ</t>
    </rPh>
    <rPh sb="12" eb="13">
      <t>リョウ</t>
    </rPh>
    <phoneticPr fontId="2"/>
  </si>
  <si>
    <t>行政区域</t>
    <rPh sb="0" eb="2">
      <t>ギョウセイ</t>
    </rPh>
    <rPh sb="2" eb="4">
      <t>クイキ</t>
    </rPh>
    <phoneticPr fontId="2"/>
  </si>
  <si>
    <t>処理区域</t>
    <rPh sb="0" eb="2">
      <t>ショリ</t>
    </rPh>
    <rPh sb="2" eb="4">
      <t>クイキ</t>
    </rPh>
    <phoneticPr fontId="2"/>
  </si>
  <si>
    <t>人　　口（a）</t>
    <rPh sb="0" eb="1">
      <t>ヒト</t>
    </rPh>
    <rPh sb="3" eb="4">
      <t>クチ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</si>
  <si>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</si>
  <si>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面　　　　積</t>
    <rPh sb="0" eb="1">
      <t>メン</t>
    </rPh>
    <rPh sb="5" eb="6">
      <t>セキ</t>
    </rPh>
    <phoneticPr fontId="2"/>
  </si>
  <si>
    <t>人　　口（b）</t>
    <rPh sb="0" eb="1">
      <t>ヒト</t>
    </rPh>
    <rPh sb="3" eb="4">
      <t>クチ</t>
    </rPh>
    <phoneticPr fontId="2"/>
  </si>
  <si>
    <t>人</t>
    <rPh sb="0" eb="1">
      <t>ヒト</t>
    </rPh>
    <phoneticPr fontId="2"/>
  </si>
  <si>
    <t>世帯</t>
    <rPh sb="0" eb="2">
      <t>セタイ</t>
    </rPh>
    <phoneticPr fontId="2"/>
  </si>
  <si>
    <t>水洗化率</t>
    <rPh sb="0" eb="3">
      <t>スイセンカ</t>
    </rPh>
    <rPh sb="3" eb="4">
      <t>リツ</t>
    </rPh>
    <phoneticPr fontId="2"/>
  </si>
  <si>
    <t>処理量</t>
    <rPh sb="0" eb="2">
      <t>ショリ</t>
    </rPh>
    <rPh sb="2" eb="3">
      <t>リョウ</t>
    </rPh>
    <phoneticPr fontId="2"/>
  </si>
  <si>
    <t>処理場数</t>
    <rPh sb="0" eb="2">
      <t>ショリ</t>
    </rPh>
    <rPh sb="2" eb="3">
      <t>バ</t>
    </rPh>
    <rPh sb="3" eb="4">
      <t>スウ</t>
    </rPh>
    <phoneticPr fontId="2"/>
  </si>
  <si>
    <t>ポ　　ン　　プ　　場　　数</t>
    <rPh sb="9" eb="10">
      <t>ジョウ</t>
    </rPh>
    <rPh sb="12" eb="13">
      <t>スウ</t>
    </rPh>
    <phoneticPr fontId="2"/>
  </si>
  <si>
    <t>管きょ延長</t>
    <rPh sb="0" eb="1">
      <t>カン</t>
    </rPh>
    <rPh sb="3" eb="5">
      <t>エンチョウ</t>
    </rPh>
    <phoneticPr fontId="2"/>
  </si>
  <si>
    <t>箇所</t>
    <rPh sb="0" eb="2">
      <t>カショ</t>
    </rPh>
    <phoneticPr fontId="2"/>
  </si>
  <si>
    <t>水  洗  化</t>
    <rPh sb="0" eb="1">
      <t>ミズ</t>
    </rPh>
    <rPh sb="3" eb="4">
      <t>ススグ</t>
    </rPh>
    <rPh sb="6" eb="7">
      <t>カ</t>
    </rPh>
    <phoneticPr fontId="2"/>
  </si>
  <si>
    <t>汚    水</t>
    <rPh sb="0" eb="1">
      <t>キタナ</t>
    </rPh>
    <rPh sb="5" eb="6">
      <t>ミズ</t>
    </rPh>
    <phoneticPr fontId="2"/>
  </si>
  <si>
    <t>雨    水</t>
    <rPh sb="0" eb="1">
      <t>アメ</t>
    </rPh>
    <rPh sb="5" eb="6">
      <t>ミズ</t>
    </rPh>
    <phoneticPr fontId="2"/>
  </si>
  <si>
    <t>(１日あたり）</t>
    <rPh sb="2" eb="3">
      <t>ニチ</t>
    </rPh>
    <phoneticPr fontId="2"/>
  </si>
  <si>
    <t>普　及　率</t>
    <rPh sb="0" eb="1">
      <t>ススム</t>
    </rPh>
    <rPh sb="2" eb="3">
      <t>オヨブ</t>
    </rPh>
    <rPh sb="4" eb="5">
      <t>リツ</t>
    </rPh>
    <phoneticPr fontId="2"/>
  </si>
  <si>
    <t>人　　口（ｃ）</t>
    <rPh sb="0" eb="1">
      <t>ヒト</t>
    </rPh>
    <rPh sb="3" eb="4">
      <t>クチ</t>
    </rPh>
    <phoneticPr fontId="2"/>
  </si>
  <si>
    <t>公共下水道</t>
  </si>
  <si>
    <t>特定環境保全公共下水道</t>
  </si>
  <si>
    <t>農業集落排水</t>
  </si>
  <si>
    <t>計</t>
  </si>
  <si>
    <t>漁業集落排水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</si>
  <si>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</si>
  <si>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</si>
  <si>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</si>
  <si>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</si>
  <si>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</si>
  <si>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</si>
  <si>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</si>
  <si>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</si>
  <si>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</si>
  <si>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浴場業</t>
    <rPh sb="0" eb="1">
      <t>ヨク</t>
    </rPh>
    <rPh sb="1" eb="2">
      <t>バ</t>
    </rPh>
    <rPh sb="2" eb="3">
      <t>ギョウ</t>
    </rPh>
    <phoneticPr fontId="2"/>
  </si>
  <si>
    <t>総　　　　　　数</t>
    <rPh sb="0" eb="1">
      <t>フサ</t>
    </rPh>
    <rPh sb="7" eb="8">
      <t>カズ</t>
    </rPh>
    <phoneticPr fontId="2"/>
  </si>
  <si>
    <t>年 度 ・ 月</t>
    <rPh sb="0" eb="1">
      <t>ネン</t>
    </rPh>
    <rPh sb="2" eb="3">
      <t>タビ</t>
    </rPh>
    <rPh sb="6" eb="7">
      <t>ツキ</t>
    </rPh>
    <phoneticPr fontId="2"/>
  </si>
  <si>
    <t xml:space="preserve"> 処　理　状　況</t>
    <rPh sb="1" eb="2">
      <t>トコロ</t>
    </rPh>
    <rPh sb="3" eb="4">
      <t>リ</t>
    </rPh>
    <rPh sb="5" eb="6">
      <t>ジョウ</t>
    </rPh>
    <rPh sb="7" eb="8">
      <t>キョウ</t>
    </rPh>
    <phoneticPr fontId="2"/>
  </si>
  <si>
    <t>　状　　況</t>
    <rPh sb="1" eb="2">
      <t>ジョウ</t>
    </rPh>
    <rPh sb="4" eb="5">
      <t>イワン</t>
    </rPh>
    <phoneticPr fontId="2"/>
  </si>
  <si>
    <t>資料　　市上下水道局事業管理課　　</t>
    <rPh sb="0" eb="2">
      <t>シリョウ</t>
    </rPh>
    <rPh sb="4" eb="5">
      <t>イチ</t>
    </rPh>
    <rPh sb="5" eb="7">
      <t>ジョウゲ</t>
    </rPh>
    <rPh sb="7" eb="10">
      <t>スイドウキョク</t>
    </rPh>
    <rPh sb="10" eb="12">
      <t>ジギョウ</t>
    </rPh>
    <rPh sb="12" eb="15">
      <t>カンリカ</t>
    </rPh>
    <phoneticPr fontId="2"/>
  </si>
  <si>
    <t>１月</t>
    <phoneticPr fontId="2"/>
  </si>
  <si>
    <t>２月</t>
    <phoneticPr fontId="2"/>
  </si>
  <si>
    <t>３月</t>
    <phoneticPr fontId="2"/>
  </si>
  <si>
    <t>電　灯</t>
    <rPh sb="0" eb="1">
      <t>デン</t>
    </rPh>
    <rPh sb="2" eb="3">
      <t>ヒ</t>
    </rPh>
    <phoneticPr fontId="2"/>
  </si>
  <si>
    <t>総　　数</t>
    <rPh sb="0" eb="1">
      <t>ソウ</t>
    </rPh>
    <rPh sb="3" eb="4">
      <t>カズ</t>
    </rPh>
    <phoneticPr fontId="2"/>
  </si>
  <si>
    <t>総数</t>
    <phoneticPr fontId="2"/>
  </si>
  <si>
    <t>電　力</t>
    <rPh sb="0" eb="1">
      <t>デン</t>
    </rPh>
    <rPh sb="2" eb="3">
      <t>リョク</t>
    </rPh>
    <phoneticPr fontId="2"/>
  </si>
  <si>
    <t>４月</t>
  </si>
  <si>
    <t>５月</t>
  </si>
  <si>
    <t>Ⅶ　　電　気　、　ガ　ス　及　び　水　道</t>
    <rPh sb="13" eb="14">
      <t>オヨ</t>
    </rPh>
    <rPh sb="17" eb="18">
      <t>ミズ</t>
    </rPh>
    <rPh sb="19" eb="20">
      <t>ミチ</t>
    </rPh>
    <phoneticPr fontId="2"/>
  </si>
  <si>
    <t>（単位　　百万kWh）</t>
    <phoneticPr fontId="2"/>
  </si>
  <si>
    <t>（単位　　㎥）</t>
    <rPh sb="1" eb="3">
      <t>タンイ</t>
    </rPh>
    <phoneticPr fontId="2"/>
  </si>
  <si>
    <t>　本表は、九州電力（株）長崎営業所管内における電灯、電力供給状況を掲げたものである。四捨五入の関係で内訳の計と総数とは必ずしも一致しない。</t>
    <rPh sb="5" eb="7">
      <t>キュウシュウ</t>
    </rPh>
    <rPh sb="7" eb="9">
      <t>デンリョク</t>
    </rPh>
    <rPh sb="10" eb="11">
      <t>カブ</t>
    </rPh>
    <rPh sb="12" eb="14">
      <t>ナガサキ</t>
    </rPh>
    <rPh sb="14" eb="16">
      <t>エイギョウ</t>
    </rPh>
    <rPh sb="16" eb="17">
      <t>ショ</t>
    </rPh>
    <rPh sb="17" eb="19">
      <t>カンナイ</t>
    </rPh>
    <rPh sb="23" eb="25">
      <t>デントウ</t>
    </rPh>
    <rPh sb="26" eb="28">
      <t>デンリョク</t>
    </rPh>
    <rPh sb="28" eb="30">
      <t>キョウキュウ</t>
    </rPh>
    <rPh sb="30" eb="32">
      <t>ジョウキョウ</t>
    </rPh>
    <rPh sb="33" eb="34">
      <t>カカ</t>
    </rPh>
    <phoneticPr fontId="2"/>
  </si>
  <si>
    <t>年　度　・　種　別</t>
    <rPh sb="0" eb="1">
      <t>ネン</t>
    </rPh>
    <rPh sb="2" eb="3">
      <t>ド</t>
    </rPh>
    <rPh sb="6" eb="7">
      <t>タネ</t>
    </rPh>
    <rPh sb="8" eb="9">
      <t>ベツ</t>
    </rPh>
    <phoneticPr fontId="2"/>
  </si>
  <si>
    <t>平成２８年度</t>
    <rPh sb="5" eb="6">
      <t>ド</t>
    </rPh>
    <phoneticPr fontId="2"/>
  </si>
  <si>
    <t>（注）１．導・送・配水管延長については、ずい道等を含む。</t>
    <rPh sb="5" eb="6">
      <t>ミチビ</t>
    </rPh>
    <rPh sb="7" eb="8">
      <t>オク</t>
    </rPh>
    <rPh sb="9" eb="12">
      <t>ハイスイカン</t>
    </rPh>
    <rPh sb="12" eb="14">
      <t>エンチョウ</t>
    </rPh>
    <rPh sb="22" eb="23">
      <t>ミチ</t>
    </rPh>
    <rPh sb="23" eb="24">
      <t>ナド</t>
    </rPh>
    <rPh sb="25" eb="26">
      <t>フク</t>
    </rPh>
    <phoneticPr fontId="2"/>
  </si>
  <si>
    <t>貯　　　　水　　　　量</t>
    <rPh sb="0" eb="1">
      <t>チョ</t>
    </rPh>
    <rPh sb="5" eb="6">
      <t>ミズ</t>
    </rPh>
    <rPh sb="10" eb="11">
      <t>リョウ</t>
    </rPh>
    <phoneticPr fontId="2"/>
  </si>
  <si>
    <t>給　　　　　水　　　　　量</t>
    <rPh sb="0" eb="1">
      <t>キュウ</t>
    </rPh>
    <rPh sb="6" eb="7">
      <t>ミズ</t>
    </rPh>
    <rPh sb="12" eb="13">
      <t>リョウ</t>
    </rPh>
    <phoneticPr fontId="2"/>
  </si>
  <si>
    <t>　　導・送・配水管
　　延長</t>
    <rPh sb="2" eb="3">
      <t>ドウ</t>
    </rPh>
    <rPh sb="4" eb="5">
      <t>ソウ</t>
    </rPh>
    <rPh sb="6" eb="9">
      <t>ハイスイカン</t>
    </rPh>
    <phoneticPr fontId="2"/>
  </si>
  <si>
    <t>その１　　　供　　　　給　　　　量</t>
    <rPh sb="6" eb="7">
      <t>トモ</t>
    </rPh>
    <rPh sb="11" eb="12">
      <t>キュウ</t>
    </rPh>
    <rPh sb="16" eb="17">
      <t>リョウ</t>
    </rPh>
    <phoneticPr fontId="2"/>
  </si>
  <si>
    <t>その２　　需　要　家　戸　数</t>
    <rPh sb="5" eb="6">
      <t>ジュ</t>
    </rPh>
    <rPh sb="7" eb="8">
      <t>カナメ</t>
    </rPh>
    <rPh sb="9" eb="10">
      <t>イエ</t>
    </rPh>
    <rPh sb="11" eb="12">
      <t>ト</t>
    </rPh>
    <rPh sb="13" eb="14">
      <t>カズ</t>
    </rPh>
    <phoneticPr fontId="2"/>
  </si>
  <si>
    <t>平成２９年度</t>
    <rPh sb="5" eb="6">
      <t>ド</t>
    </rPh>
    <phoneticPr fontId="2"/>
  </si>
  <si>
    <t>２９年度　</t>
  </si>
  <si>
    <t>３０年度　</t>
  </si>
  <si>
    <t>　　２９年度</t>
  </si>
  <si>
    <t>　　３０年度</t>
  </si>
  <si>
    <t>事業計画区域</t>
    <rPh sb="0" eb="2">
      <t>ジギョウ</t>
    </rPh>
    <rPh sb="2" eb="4">
      <t>ケイカク</t>
    </rPh>
    <rPh sb="4" eb="6">
      <t>クイキ</t>
    </rPh>
    <phoneticPr fontId="2"/>
  </si>
  <si>
    <t>雨水排水区域</t>
    <rPh sb="0" eb="2">
      <t>ウスイ</t>
    </rPh>
    <rPh sb="2" eb="4">
      <t>ハイスイ</t>
    </rPh>
    <rPh sb="4" eb="6">
      <t>クイキ</t>
    </rPh>
    <phoneticPr fontId="2"/>
  </si>
  <si>
    <t>人　　　　口</t>
    <rPh sb="0" eb="1">
      <t>ヒト</t>
    </rPh>
    <rPh sb="5" eb="6">
      <t>クチ</t>
    </rPh>
    <phoneticPr fontId="2"/>
  </si>
  <si>
    <t>㎥</t>
    <phoneticPr fontId="2"/>
  </si>
  <si>
    <t>３１　　　電　灯　、　電　力　供　給　状　況　　</t>
    <rPh sb="7" eb="8">
      <t>ヒ</t>
    </rPh>
    <rPh sb="13" eb="14">
      <t>リョク</t>
    </rPh>
    <phoneticPr fontId="2"/>
  </si>
  <si>
    <t>３２　　　ガ　ス　供　給　状　況</t>
    <rPh sb="9" eb="10">
      <t>トモ</t>
    </rPh>
    <rPh sb="11" eb="12">
      <t>キュウ</t>
    </rPh>
    <rPh sb="13" eb="14">
      <t>ジョウ</t>
    </rPh>
    <rPh sb="15" eb="16">
      <t>イワン</t>
    </rPh>
    <phoneticPr fontId="2"/>
  </si>
  <si>
    <t>３３　　　　水　　道　　供　　給　</t>
    <rPh sb="6" eb="7">
      <t>ミズ</t>
    </rPh>
    <rPh sb="9" eb="10">
      <t>ミチ</t>
    </rPh>
    <rPh sb="12" eb="13">
      <t>トモ</t>
    </rPh>
    <rPh sb="15" eb="16">
      <t>キュウ</t>
    </rPh>
    <phoneticPr fontId="2"/>
  </si>
  <si>
    <t xml:space="preserve">３４　　　　下　水　道　施　設　及　び </t>
    <rPh sb="6" eb="7">
      <t>シタ</t>
    </rPh>
    <rPh sb="8" eb="9">
      <t>ミズ</t>
    </rPh>
    <rPh sb="10" eb="11">
      <t>ミチ</t>
    </rPh>
    <rPh sb="12" eb="13">
      <t>シ</t>
    </rPh>
    <rPh sb="14" eb="15">
      <t>セツ</t>
    </rPh>
    <rPh sb="16" eb="17">
      <t>オヨ</t>
    </rPh>
    <phoneticPr fontId="2"/>
  </si>
  <si>
    <t>（単位　　人、戸、ｍ、㎥）</t>
    <phoneticPr fontId="2"/>
  </si>
  <si>
    <t>　　令和　元年度</t>
    <rPh sb="2" eb="4">
      <t>レイワ</t>
    </rPh>
    <rPh sb="5" eb="6">
      <t>モト</t>
    </rPh>
    <phoneticPr fontId="2"/>
  </si>
  <si>
    <t>　　元年度</t>
    <rPh sb="2" eb="3">
      <t>モト</t>
    </rPh>
    <phoneticPr fontId="2"/>
  </si>
  <si>
    <t>.</t>
    <phoneticPr fontId="2"/>
  </si>
  <si>
    <t>資料　　市上下水道局事業管理課</t>
    <phoneticPr fontId="2"/>
  </si>
  <si>
    <t>（b/a）</t>
    <phoneticPr fontId="2"/>
  </si>
  <si>
    <t>（c/b）</t>
    <phoneticPr fontId="2"/>
  </si>
  <si>
    <t>ﾏﾝﾎｰﾙﾎﾟﾝﾌﾟ</t>
    <phoneticPr fontId="2"/>
  </si>
  <si>
    <t>ha</t>
    <phoneticPr fontId="2"/>
  </si>
  <si>
    <t>ha</t>
    <phoneticPr fontId="2"/>
  </si>
  <si>
    <t>％</t>
    <phoneticPr fontId="2"/>
  </si>
  <si>
    <t xml:space="preserve">％ </t>
    <phoneticPr fontId="2"/>
  </si>
  <si>
    <t>ｋｍ</t>
    <phoneticPr fontId="2"/>
  </si>
  <si>
    <t>平成２８年度</t>
  </si>
  <si>
    <t>平成２９年度</t>
  </si>
  <si>
    <t>平成３０年度</t>
  </si>
  <si>
    <t>令和元年度</t>
    <rPh sb="0" eb="3">
      <t>レイワモト</t>
    </rPh>
    <phoneticPr fontId="2"/>
  </si>
  <si>
    <t>（注）　行政区域人口及び世帯数については、各年度の3月末日の住民基本台帳に基づく数値である。　　</t>
    <phoneticPr fontId="2"/>
  </si>
  <si>
    <t>令和　元年度　</t>
    <rPh sb="0" eb="2">
      <t>レイワ</t>
    </rPh>
    <rPh sb="3" eb="4">
      <t>モト</t>
    </rPh>
    <phoneticPr fontId="2"/>
  </si>
  <si>
    <t>資料　　西部ガス（株）長崎営業部　　　　　</t>
    <rPh sb="0" eb="2">
      <t>シリョウ</t>
    </rPh>
    <rPh sb="4" eb="6">
      <t>サイブ</t>
    </rPh>
    <rPh sb="9" eb="10">
      <t>カブ</t>
    </rPh>
    <rPh sb="11" eb="13">
      <t>ナガサキ</t>
    </rPh>
    <rPh sb="13" eb="15">
      <t>エイギョウ</t>
    </rPh>
    <rPh sb="15" eb="16">
      <t>ブ</t>
    </rPh>
    <phoneticPr fontId="2"/>
  </si>
  <si>
    <t>令和　元年度　</t>
    <rPh sb="0" eb="2">
      <t>レイワ</t>
    </rPh>
    <rPh sb="3" eb="4">
      <t>モト</t>
    </rPh>
    <rPh sb="4" eb="5">
      <t>ネン</t>
    </rPh>
    <phoneticPr fontId="2"/>
  </si>
  <si>
    <t>資料　　九州電力（株）長崎支店営業部</t>
    <rPh sb="0" eb="2">
      <t>シリョウ</t>
    </rPh>
    <rPh sb="4" eb="6">
      <t>キュウシュウ</t>
    </rPh>
    <rPh sb="6" eb="8">
      <t>デンリョク</t>
    </rPh>
    <rPh sb="9" eb="10">
      <t>カブ</t>
    </rPh>
    <rPh sb="11" eb="13">
      <t>ナガサキ</t>
    </rPh>
    <rPh sb="13" eb="15">
      <t>シテン</t>
    </rPh>
    <rPh sb="15" eb="17">
      <t>エイギョウ</t>
    </rPh>
    <rPh sb="17" eb="18">
      <t>ブ</t>
    </rPh>
    <phoneticPr fontId="2"/>
  </si>
  <si>
    <t>　本表は、西部ガス（株）長崎営業部におけるガス需給状況を掲げたものである。</t>
    <rPh sb="1" eb="2">
      <t>ホン</t>
    </rPh>
    <rPh sb="2" eb="3">
      <t>ピョウ</t>
    </rPh>
    <rPh sb="5" eb="7">
      <t>サイブ</t>
    </rPh>
    <rPh sb="10" eb="11">
      <t>カブ</t>
    </rPh>
    <rPh sb="12" eb="14">
      <t>ナガサキ</t>
    </rPh>
    <rPh sb="14" eb="16">
      <t>エイギョウ</t>
    </rPh>
    <rPh sb="16" eb="17">
      <t>ブ</t>
    </rPh>
    <rPh sb="23" eb="25">
      <t>ジュキュウ</t>
    </rPh>
    <rPh sb="25" eb="27">
      <t>ジョウキョウ</t>
    </rPh>
    <rPh sb="28" eb="29">
      <t>カカ</t>
    </rPh>
    <phoneticPr fontId="2"/>
  </si>
  <si>
    <t>（注）長崎営業部（長崎市の他、西彼杵郡の一部を含む。）における供給量である。</t>
    <rPh sb="1" eb="2">
      <t>チュウ</t>
    </rPh>
    <rPh sb="3" eb="5">
      <t>ナガサキ</t>
    </rPh>
    <rPh sb="5" eb="7">
      <t>エイギョウ</t>
    </rPh>
    <rPh sb="7" eb="8">
      <t>ブ</t>
    </rPh>
    <rPh sb="9" eb="12">
      <t>ナガサキシ</t>
    </rPh>
    <rPh sb="13" eb="14">
      <t>ホカ</t>
    </rPh>
    <rPh sb="15" eb="19">
      <t>ニシソノギグン</t>
    </rPh>
    <rPh sb="20" eb="22">
      <t>イチブ</t>
    </rPh>
    <rPh sb="23" eb="24">
      <t>フク</t>
    </rPh>
    <rPh sb="31" eb="33">
      <t>キョウキュウ</t>
    </rPh>
    <rPh sb="33" eb="34">
      <t>リョウ</t>
    </rPh>
    <phoneticPr fontId="2"/>
  </si>
  <si>
    <t>平成３０年度</t>
    <rPh sb="5" eb="6">
      <t>ド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</si>
  <si>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</si>
  <si>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令　和　２　年　度</t>
    <rPh sb="0" eb="1">
      <t>レイ</t>
    </rPh>
    <rPh sb="2" eb="3">
      <t>ワ</t>
    </rPh>
    <rPh sb="8" eb="9">
      <t>ド</t>
    </rPh>
    <phoneticPr fontId="2"/>
  </si>
  <si>
    <t>平成　２８年度　</t>
  </si>
  <si>
    <t>２年度　</t>
    <phoneticPr fontId="2"/>
  </si>
  <si>
    <t>５月　</t>
    <rPh sb="1" eb="2">
      <t>ガツ</t>
    </rPh>
    <phoneticPr fontId="2"/>
  </si>
  <si>
    <t>令和２年　４月　</t>
    <rPh sb="0" eb="2">
      <t>レイワ</t>
    </rPh>
    <rPh sb="3" eb="4">
      <t>ネン</t>
    </rPh>
    <rPh sb="6" eb="7">
      <t>ガツ</t>
    </rPh>
    <phoneticPr fontId="2"/>
  </si>
  <si>
    <t>３年　１月　</t>
    <rPh sb="1" eb="2">
      <t>ネン</t>
    </rPh>
    <rPh sb="4" eb="5">
      <t>ガツ</t>
    </rPh>
    <phoneticPr fontId="2"/>
  </si>
  <si>
    <t>２年度　</t>
    <rPh sb="1" eb="2">
      <t>ネン</t>
    </rPh>
    <phoneticPr fontId="2"/>
  </si>
  <si>
    <t>　平成　２８年度</t>
    <rPh sb="1" eb="3">
      <t>ヘイセイ</t>
    </rPh>
    <phoneticPr fontId="2"/>
  </si>
  <si>
    <t>　　３０年度</t>
    <phoneticPr fontId="2"/>
  </si>
  <si>
    <t>-</t>
    <phoneticPr fontId="2"/>
  </si>
  <si>
    <t>　　２年度</t>
    <phoneticPr fontId="2"/>
  </si>
  <si>
    <t>令和２年　４月</t>
    <rPh sb="0" eb="2">
      <t>レイワ</t>
    </rPh>
    <phoneticPr fontId="2"/>
  </si>
  <si>
    <t>５月</t>
    <phoneticPr fontId="2"/>
  </si>
  <si>
    <t>　　　 ５月</t>
    <phoneticPr fontId="2"/>
  </si>
  <si>
    <t>３年　１月</t>
    <phoneticPr fontId="2"/>
  </si>
  <si>
    <t xml:space="preserve"> ２年度</t>
    <phoneticPr fontId="2"/>
  </si>
  <si>
    <t>　　２８年度</t>
    <phoneticPr fontId="2"/>
  </si>
  <si>
    <t>　　２９年度</t>
    <phoneticPr fontId="2"/>
  </si>
  <si>
    <t>-</t>
    <phoneticPr fontId="2"/>
  </si>
  <si>
    <t>令和２年度</t>
    <rPh sb="0" eb="1">
      <t>レイ</t>
    </rPh>
    <rPh sb="1" eb="2">
      <t>カズ</t>
    </rPh>
    <rPh sb="3" eb="5">
      <t>ネンド</t>
    </rPh>
    <phoneticPr fontId="2"/>
  </si>
  <si>
    <t>２年　４月</t>
    <phoneticPr fontId="2"/>
  </si>
  <si>
    <t xml:space="preserve"> r 207,444</t>
    <phoneticPr fontId="2"/>
  </si>
  <si>
    <t xml:space="preserve"> r 206,633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</si>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</sst>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2" formatCode="_ &quot;¥&quot;* #,##0_ ;_ &quot;¥&quot;* \-#,##0_ ;_ &quot;¥&quot;* &quot;-&quot;_ ;_ @_ "/>
    <numFmt numFmtId="41" formatCode="_ * #,##0_ ;_ * \-#,##0_ ;_ * &quot;-&quot;_ ;_ @_ "/>
    <numFmt numFmtId="176" formatCode="#,##0_-"/>
    <numFmt numFmtId="177" formatCode="#,##0;&quot;△ &quot;#,##0"/>
    <numFmt numFmtId="178" formatCode="#,##0_);[Red]\(#,##0\)"/>
    <numFmt numFmtId="179" formatCode="#,##0.0_);[Red]\(#,##0.0\)"/>
    <numFmt numFmtId="180" formatCode="0.0_ "/>
    <numFmt numFmtId="181" formatCode="0.0_);[Red]\(0.0\)"/>
    <numFmt numFmtId="182" formatCode="_ * #,##0.0_ ;_ * \-#,##0.0_ ;_ * &quot;-&quot;??_ ;_ @_ "/>
    <numFmt numFmtId="183" formatCode="_ * #,##0.0_ ;_ * \-#,##0.0_ ;_ * &quot;-&quot;_ ;_ @_ "/>
    <numFmt numFmtId="184" formatCode="_ * #,##0.0_ ;_ * \-#,##0.0_ ;_ * &quot;-&quot;?_ ;_ @_ "/>
    <numFmt numFmtId="185" formatCode="_ * #,##0_ ;_ * \-#,##0_ ;_ * &quot;-&quot;??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/>
    <xf numFmtId="177" fontId="3" fillId="0" borderId="0" xfId="0" applyNumberFormat="1" applyFont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Border="1"/>
    <xf numFmtId="41" fontId="3" fillId="0" borderId="0" xfId="0" applyNumberFormat="1" applyFont="1" applyFill="1" applyBorder="1"/>
    <xf numFmtId="181" fontId="3" fillId="0" borderId="0" xfId="0" applyNumberFormat="1" applyFont="1" applyFill="1" applyBorder="1"/>
    <xf numFmtId="178" fontId="3" fillId="0" borderId="0" xfId="0" applyNumberFormat="1" applyFont="1" applyFill="1" applyBorder="1"/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2" applyNumberFormat="1" applyFont="1" applyFill="1" applyBorder="1"/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distributed"/>
    </xf>
    <xf numFmtId="0" fontId="0" fillId="0" borderId="0" xfId="0" applyFont="1" applyFill="1"/>
    <xf numFmtId="0" fontId="3" fillId="0" borderId="0" xfId="0" applyFont="1" applyFill="1"/>
    <xf numFmtId="41" fontId="3" fillId="0" borderId="0" xfId="0" applyNumberFormat="1" applyFont="1" applyFill="1" applyAlignment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/>
    <xf numFmtId="0" fontId="3" fillId="0" borderId="0" xfId="0" applyFont="1" applyFill="1" applyBorder="1"/>
    <xf numFmtId="0" fontId="3" fillId="0" borderId="4" xfId="0" applyFont="1" applyFill="1" applyBorder="1" applyAlignment="1">
      <alignment horizontal="distributed" vertical="center"/>
    </xf>
    <xf numFmtId="179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77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/>
    <xf numFmtId="179" fontId="3" fillId="0" borderId="0" xfId="2" applyNumberFormat="1" applyFont="1" applyFill="1" applyBorder="1"/>
    <xf numFmtId="178" fontId="3" fillId="0" borderId="0" xfId="2" applyNumberFormat="1" applyFont="1" applyFill="1" applyBorder="1"/>
    <xf numFmtId="0" fontId="0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0" fontId="0" fillId="0" borderId="0" xfId="0" applyFont="1" applyFill="1" applyBorder="1"/>
    <xf numFmtId="183" fontId="3" fillId="0" borderId="0" xfId="0" applyNumberFormat="1" applyFont="1" applyFill="1" applyBorder="1" applyAlignment="1">
      <alignment horizontal="right" vertical="center"/>
    </xf>
    <xf numFmtId="42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77" fontId="3" fillId="0" borderId="0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vertical="center"/>
    </xf>
    <xf numFmtId="41" fontId="3" fillId="0" borderId="1" xfId="0" applyNumberFormat="1" applyFont="1" applyFill="1" applyBorder="1"/>
    <xf numFmtId="184" fontId="3" fillId="0" borderId="0" xfId="0" applyNumberFormat="1" applyFont="1" applyFill="1" applyBorder="1"/>
    <xf numFmtId="184" fontId="3" fillId="0" borderId="0" xfId="0" applyNumberFormat="1" applyFont="1" applyFill="1" applyBorder="1" applyAlignment="1">
      <alignment horizontal="right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0" xfId="2" applyNumberFormat="1" applyFont="1" applyFill="1" applyBorder="1"/>
    <xf numFmtId="184" fontId="3" fillId="0" borderId="0" xfId="2" applyNumberFormat="1" applyFont="1" applyFill="1" applyBorder="1" applyAlignment="1">
      <alignment horizontal="right"/>
    </xf>
    <xf numFmtId="184" fontId="3" fillId="0" borderId="1" xfId="0" applyNumberFormat="1" applyFont="1" applyFill="1" applyBorder="1"/>
    <xf numFmtId="184" fontId="3" fillId="0" borderId="1" xfId="0" applyNumberFormat="1" applyFont="1" applyFill="1" applyBorder="1" applyAlignment="1">
      <alignment horizontal="right"/>
    </xf>
    <xf numFmtId="185" fontId="3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Alignment="1">
      <alignment vertical="center"/>
    </xf>
    <xf numFmtId="41" fontId="3" fillId="0" borderId="0" xfId="1" applyNumberFormat="1" applyFont="1" applyFill="1"/>
    <xf numFmtId="0" fontId="3" fillId="0" borderId="4" xfId="0" applyFont="1" applyFill="1" applyBorder="1" applyAlignment="1">
      <alignment horizontal="right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1" applyNumberFormat="1" applyFont="1" applyFill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177" fontId="3" fillId="0" borderId="0" xfId="1" applyNumberFormat="1" applyFont="1" applyBorder="1"/>
    <xf numFmtId="177" fontId="3" fillId="0" borderId="0" xfId="1" applyNumberFormat="1" applyFont="1" applyFill="1" applyBorder="1" applyAlignment="1">
      <alignment horizontal="right"/>
    </xf>
    <xf numFmtId="177" fontId="3" fillId="0" borderId="12" xfId="1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distributed" vertical="center"/>
    </xf>
    <xf numFmtId="180" fontId="3" fillId="0" borderId="0" xfId="3" applyNumberFormat="1" applyFont="1" applyFill="1" applyBorder="1" applyAlignment="1"/>
    <xf numFmtId="184" fontId="3" fillId="0" borderId="0" xfId="3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vertical="distributed"/>
    </xf>
    <xf numFmtId="0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1" fontId="9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/>
    <xf numFmtId="0" fontId="3" fillId="0" borderId="0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82" fontId="3" fillId="0" borderId="0" xfId="3" applyNumberFormat="1" applyFont="1" applyFill="1" applyBorder="1" applyAlignment="1">
      <alignment horizontal="right"/>
    </xf>
    <xf numFmtId="184" fontId="3" fillId="0" borderId="1" xfId="3" applyNumberFormat="1" applyFont="1" applyFill="1" applyBorder="1" applyAlignment="1">
      <alignment horizontal="right"/>
    </xf>
    <xf numFmtId="0" fontId="3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41" fontId="3" fillId="0" borderId="14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">
    <cellStyle name="パーセント 2" xfId="3"/>
    <cellStyle name="桁区切り" xfId="1" builtinId="6"/>
    <cellStyle name="標準" xfId="0" builtinId="0"/>
    <cellStyle name="標準_07．電気、ガスおよび水道●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</xdr:colOff>
      <xdr:row>6</xdr:row>
      <xdr:rowOff>65049</xdr:rowOff>
    </xdr:from>
    <xdr:to>
      <xdr:col>3</xdr:col>
      <xdr:colOff>130761</xdr:colOff>
      <xdr:row>10</xdr:row>
      <xdr:rowOff>111512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53313" y="1103274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18</xdr:row>
      <xdr:rowOff>69696</xdr:rowOff>
    </xdr:from>
    <xdr:to>
      <xdr:col>2</xdr:col>
      <xdr:colOff>139495</xdr:colOff>
      <xdr:row>22</xdr:row>
      <xdr:rowOff>116159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66722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55703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12</xdr:row>
      <xdr:rowOff>69696</xdr:rowOff>
    </xdr:from>
    <xdr:to>
      <xdr:col>2</xdr:col>
      <xdr:colOff>147429</xdr:colOff>
      <xdr:row>16</xdr:row>
      <xdr:rowOff>116159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74656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12</xdr:row>
      <xdr:rowOff>69696</xdr:rowOff>
    </xdr:from>
    <xdr:to>
      <xdr:col>3</xdr:col>
      <xdr:colOff>133153</xdr:colOff>
      <xdr:row>16</xdr:row>
      <xdr:rowOff>116159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55705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6672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15570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15868</xdr:colOff>
      <xdr:row>6</xdr:row>
      <xdr:rowOff>63502</xdr:rowOff>
    </xdr:from>
    <xdr:to>
      <xdr:col>2</xdr:col>
      <xdr:colOff>145966</xdr:colOff>
      <xdr:row>10</xdr:row>
      <xdr:rowOff>109965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473193" y="1101727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21D14294-11BF-4E02-8412-0C5A9035F6D9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CB689248-5506-46D5-88E0-0795743D1DEB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9397</xdr:colOff>
      <xdr:row>12</xdr:row>
      <xdr:rowOff>69696</xdr:rowOff>
    </xdr:from>
    <xdr:to>
      <xdr:col>2</xdr:col>
      <xdr:colOff>139495</xdr:colOff>
      <xdr:row>16</xdr:row>
      <xdr:rowOff>116159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F1E48C50-10A0-4EFD-8EE3-A17901B0A5ED}"/>
            </a:ext>
          </a:extLst>
        </xdr:cNvPr>
        <xdr:cNvSpPr/>
      </xdr:nvSpPr>
      <xdr:spPr>
        <a:xfrm>
          <a:off x="1466722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12</xdr:row>
      <xdr:rowOff>69696</xdr:rowOff>
    </xdr:from>
    <xdr:to>
      <xdr:col>3</xdr:col>
      <xdr:colOff>133151</xdr:colOff>
      <xdr:row>16</xdr:row>
      <xdr:rowOff>116159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E2A32CD7-5D75-4937-86D6-CF19162E061F}"/>
            </a:ext>
          </a:extLst>
        </xdr:cNvPr>
        <xdr:cNvSpPr/>
      </xdr:nvSpPr>
      <xdr:spPr>
        <a:xfrm>
          <a:off x="2155703" y="20794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17331</xdr:colOff>
      <xdr:row>6</xdr:row>
      <xdr:rowOff>69696</xdr:rowOff>
    </xdr:from>
    <xdr:to>
      <xdr:col>2</xdr:col>
      <xdr:colOff>147429</xdr:colOff>
      <xdr:row>10</xdr:row>
      <xdr:rowOff>116159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5D7D6E1B-1D17-49FD-A967-28278A2A321F}"/>
            </a:ext>
          </a:extLst>
        </xdr:cNvPr>
        <xdr:cNvSpPr/>
      </xdr:nvSpPr>
      <xdr:spPr>
        <a:xfrm>
          <a:off x="1474656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3055</xdr:colOff>
      <xdr:row>6</xdr:row>
      <xdr:rowOff>69696</xdr:rowOff>
    </xdr:from>
    <xdr:to>
      <xdr:col>3</xdr:col>
      <xdr:colOff>133153</xdr:colOff>
      <xdr:row>10</xdr:row>
      <xdr:rowOff>116159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1AB97D7F-E309-4E00-9097-36F877FCD639}"/>
            </a:ext>
          </a:extLst>
        </xdr:cNvPr>
        <xdr:cNvSpPr/>
      </xdr:nvSpPr>
      <xdr:spPr>
        <a:xfrm>
          <a:off x="2155705" y="11079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18</xdr:row>
      <xdr:rowOff>69696</xdr:rowOff>
    </xdr:from>
    <xdr:to>
      <xdr:col>2</xdr:col>
      <xdr:colOff>139496</xdr:colOff>
      <xdr:row>22</xdr:row>
      <xdr:rowOff>116159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9C9063BC-9394-4545-A497-532AF1B05134}"/>
            </a:ext>
          </a:extLst>
        </xdr:cNvPr>
        <xdr:cNvSpPr/>
      </xdr:nvSpPr>
      <xdr:spPr>
        <a:xfrm>
          <a:off x="1466723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18</xdr:row>
      <xdr:rowOff>69696</xdr:rowOff>
    </xdr:from>
    <xdr:to>
      <xdr:col>3</xdr:col>
      <xdr:colOff>133151</xdr:colOff>
      <xdr:row>22</xdr:row>
      <xdr:rowOff>116159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CC7D7DD0-B888-4103-9A4D-E34D9CCBE0C5}"/>
            </a:ext>
          </a:extLst>
        </xdr:cNvPr>
        <xdr:cNvSpPr/>
      </xdr:nvSpPr>
      <xdr:spPr>
        <a:xfrm>
          <a:off x="2155703" y="30510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ADBA98C6-F29B-4680-83E1-C3152B4DA2F6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83FFE677-7169-4FB7-93C6-0A43E7F87088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30</xdr:row>
      <xdr:rowOff>69696</xdr:rowOff>
    </xdr:from>
    <xdr:to>
      <xdr:col>2</xdr:col>
      <xdr:colOff>139496</xdr:colOff>
      <xdr:row>34</xdr:row>
      <xdr:rowOff>116159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9E302E13-6AD5-4A0A-BD36-2B44E98B9BEB}"/>
            </a:ext>
          </a:extLst>
        </xdr:cNvPr>
        <xdr:cNvSpPr/>
      </xdr:nvSpPr>
      <xdr:spPr>
        <a:xfrm>
          <a:off x="146672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30</xdr:row>
      <xdr:rowOff>69696</xdr:rowOff>
    </xdr:from>
    <xdr:to>
      <xdr:col>3</xdr:col>
      <xdr:colOff>133151</xdr:colOff>
      <xdr:row>34</xdr:row>
      <xdr:rowOff>116159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0C09BEF-753E-43F0-895E-B1789D622870}"/>
            </a:ext>
          </a:extLst>
        </xdr:cNvPr>
        <xdr:cNvSpPr/>
      </xdr:nvSpPr>
      <xdr:spPr>
        <a:xfrm>
          <a:off x="2155703" y="499412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3CACD92E-6171-4FEA-BCC9-9CAC3FF772AC}"/>
            </a:ext>
          </a:extLst>
        </xdr:cNvPr>
        <xdr:cNvSpPr/>
      </xdr:nvSpPr>
      <xdr:spPr>
        <a:xfrm>
          <a:off x="146672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E6BB7118-1ADF-4D7A-838D-2CAB169B3981}"/>
            </a:ext>
          </a:extLst>
        </xdr:cNvPr>
        <xdr:cNvSpPr/>
      </xdr:nvSpPr>
      <xdr:spPr>
        <a:xfrm>
          <a:off x="215570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9398</xdr:colOff>
      <xdr:row>24</xdr:row>
      <xdr:rowOff>69696</xdr:rowOff>
    </xdr:from>
    <xdr:to>
      <xdr:col>2</xdr:col>
      <xdr:colOff>139496</xdr:colOff>
      <xdr:row>28</xdr:row>
      <xdr:rowOff>116159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9FE6CBC5-2CF0-4338-ACE1-97D776F29BAC}"/>
            </a:ext>
          </a:extLst>
        </xdr:cNvPr>
        <xdr:cNvSpPr/>
      </xdr:nvSpPr>
      <xdr:spPr>
        <a:xfrm>
          <a:off x="146672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3053</xdr:colOff>
      <xdr:row>24</xdr:row>
      <xdr:rowOff>69696</xdr:rowOff>
    </xdr:from>
    <xdr:to>
      <xdr:col>3</xdr:col>
      <xdr:colOff>133151</xdr:colOff>
      <xdr:row>28</xdr:row>
      <xdr:rowOff>116159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270F8329-776B-4962-BC63-225C7176392E}"/>
            </a:ext>
          </a:extLst>
        </xdr:cNvPr>
        <xdr:cNvSpPr/>
      </xdr:nvSpPr>
      <xdr:spPr>
        <a:xfrm>
          <a:off x="2155703" y="4022571"/>
          <a:ext cx="130098" cy="694163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showGridLines="0" tabSelected="1" zoomScale="130" zoomScaleNormal="130" workbookViewId="0">
      <selection sqref="A1:R1"/>
    </sheetView>
  </sheetViews>
  <sheetFormatPr defaultRowHeight="13.5" x14ac:dyDescent="0.15"/>
  <cols>
    <col min="1" max="1" width="6.25" style="67" customWidth="1"/>
    <col min="2" max="5" width="8.125" style="67" customWidth="1"/>
    <col min="6" max="6" width="7" style="64" customWidth="1"/>
    <col min="7" max="18" width="3.875" style="64" customWidth="1"/>
    <col min="19" max="16384" width="9" style="64"/>
  </cols>
  <sheetData>
    <row r="1" spans="1:19" ht="21" customHeight="1" x14ac:dyDescent="0.15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9" ht="13.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9" ht="18.75" customHeight="1" x14ac:dyDescent="0.15">
      <c r="A3" s="151" t="s">
        <v>103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9" ht="7.5" customHeight="1" x14ac:dyDescent="0.1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9" ht="13.5" customHeight="1" x14ac:dyDescent="0.15">
      <c r="A5" s="144" t="s">
        <v>85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9" ht="12" customHeight="1" thickBot="1" x14ac:dyDescent="0.2">
      <c r="A6" s="153"/>
      <c r="B6" s="153"/>
      <c r="C6" s="64"/>
      <c r="D6" s="64"/>
      <c r="E6" s="64"/>
      <c r="P6" s="79"/>
      <c r="Q6" s="79"/>
      <c r="R6" s="73" t="s">
        <v>83</v>
      </c>
    </row>
    <row r="7" spans="1:19" ht="15" customHeight="1" x14ac:dyDescent="0.15">
      <c r="A7" s="145"/>
      <c r="B7" s="147" t="s">
        <v>87</v>
      </c>
      <c r="C7" s="147" t="s">
        <v>94</v>
      </c>
      <c r="D7" s="147" t="s">
        <v>131</v>
      </c>
      <c r="E7" s="147" t="s">
        <v>132</v>
      </c>
      <c r="F7" s="149" t="s">
        <v>133</v>
      </c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50"/>
    </row>
    <row r="8" spans="1:19" s="67" customFormat="1" ht="15" customHeight="1" x14ac:dyDescent="0.15">
      <c r="A8" s="146"/>
      <c r="B8" s="148"/>
      <c r="C8" s="148"/>
      <c r="D8" s="148"/>
      <c r="E8" s="148"/>
      <c r="F8" s="65" t="s">
        <v>78</v>
      </c>
      <c r="G8" s="65" t="s">
        <v>80</v>
      </c>
      <c r="H8" s="65" t="s">
        <v>81</v>
      </c>
      <c r="I8" s="65" t="s">
        <v>58</v>
      </c>
      <c r="J8" s="65" t="s">
        <v>59</v>
      </c>
      <c r="K8" s="65" t="s">
        <v>60</v>
      </c>
      <c r="L8" s="65" t="s">
        <v>61</v>
      </c>
      <c r="M8" s="65" t="s">
        <v>62</v>
      </c>
      <c r="N8" s="65" t="s">
        <v>63</v>
      </c>
      <c r="O8" s="65" t="s">
        <v>64</v>
      </c>
      <c r="P8" s="65" t="s">
        <v>73</v>
      </c>
      <c r="Q8" s="65" t="s">
        <v>74</v>
      </c>
      <c r="R8" s="66" t="s">
        <v>75</v>
      </c>
    </row>
    <row r="9" spans="1:19" ht="6" customHeight="1" x14ac:dyDescent="0.15">
      <c r="A9" s="69"/>
      <c r="B9" s="68"/>
      <c r="C9" s="68"/>
      <c r="D9" s="68"/>
      <c r="E9" s="68"/>
      <c r="F9" s="68"/>
      <c r="G9" s="68"/>
      <c r="H9" s="68"/>
      <c r="I9" s="70"/>
      <c r="J9" s="70"/>
      <c r="K9" s="70"/>
      <c r="L9" s="70"/>
      <c r="M9" s="70"/>
      <c r="N9" s="70"/>
      <c r="O9" s="70"/>
      <c r="P9" s="70"/>
      <c r="Q9" s="70"/>
      <c r="R9" s="70"/>
      <c r="S9" s="67"/>
    </row>
    <row r="10" spans="1:19" ht="12.75" customHeight="1" x14ac:dyDescent="0.15">
      <c r="A10" s="77" t="s">
        <v>77</v>
      </c>
      <c r="B10" s="76">
        <v>2342</v>
      </c>
      <c r="C10" s="76">
        <v>2236</v>
      </c>
      <c r="D10" s="76">
        <v>2023</v>
      </c>
      <c r="E10" s="76">
        <v>1887</v>
      </c>
      <c r="F10" s="101">
        <v>1836</v>
      </c>
      <c r="G10" s="101">
        <v>147</v>
      </c>
      <c r="H10" s="101">
        <v>134</v>
      </c>
      <c r="I10" s="101">
        <v>131</v>
      </c>
      <c r="J10" s="101">
        <v>152</v>
      </c>
      <c r="K10" s="101">
        <v>180</v>
      </c>
      <c r="L10" s="101">
        <v>174</v>
      </c>
      <c r="M10" s="101">
        <v>138</v>
      </c>
      <c r="N10" s="101">
        <v>134</v>
      </c>
      <c r="O10" s="101">
        <v>149</v>
      </c>
      <c r="P10" s="101">
        <v>183</v>
      </c>
      <c r="Q10" s="101">
        <v>164</v>
      </c>
      <c r="R10" s="101">
        <v>149</v>
      </c>
      <c r="S10" s="67"/>
    </row>
    <row r="11" spans="1:19" ht="12.75" customHeight="1" x14ac:dyDescent="0.15">
      <c r="A11" s="71" t="s">
        <v>76</v>
      </c>
      <c r="B11" s="72">
        <v>1087</v>
      </c>
      <c r="C11" s="72">
        <v>1067</v>
      </c>
      <c r="D11" s="72">
        <v>968</v>
      </c>
      <c r="E11" s="72">
        <v>904</v>
      </c>
      <c r="F11" s="101">
        <v>893</v>
      </c>
      <c r="G11" s="101">
        <v>76</v>
      </c>
      <c r="H11" s="101">
        <v>68</v>
      </c>
      <c r="I11" s="101">
        <v>57</v>
      </c>
      <c r="J11" s="101">
        <v>66</v>
      </c>
      <c r="K11" s="101">
        <v>84</v>
      </c>
      <c r="L11" s="101">
        <v>79</v>
      </c>
      <c r="M11" s="101">
        <v>58</v>
      </c>
      <c r="N11" s="101">
        <v>61</v>
      </c>
      <c r="O11" s="101">
        <v>74</v>
      </c>
      <c r="P11" s="101">
        <v>105</v>
      </c>
      <c r="Q11" s="101">
        <v>88</v>
      </c>
      <c r="R11" s="101">
        <v>77</v>
      </c>
      <c r="S11" s="67"/>
    </row>
    <row r="12" spans="1:19" ht="12.75" customHeight="1" x14ac:dyDescent="0.15">
      <c r="A12" s="71" t="s">
        <v>79</v>
      </c>
      <c r="B12" s="72">
        <v>1255</v>
      </c>
      <c r="C12" s="72">
        <v>1170</v>
      </c>
      <c r="D12" s="72">
        <v>1055</v>
      </c>
      <c r="E12" s="72">
        <v>983</v>
      </c>
      <c r="F12" s="101">
        <v>943</v>
      </c>
      <c r="G12" s="101">
        <v>71</v>
      </c>
      <c r="H12" s="101">
        <v>66</v>
      </c>
      <c r="I12" s="101">
        <v>74</v>
      </c>
      <c r="J12" s="101">
        <v>86</v>
      </c>
      <c r="K12" s="101">
        <v>96</v>
      </c>
      <c r="L12" s="101">
        <v>95</v>
      </c>
      <c r="M12" s="101">
        <v>80</v>
      </c>
      <c r="N12" s="101">
        <v>73</v>
      </c>
      <c r="O12" s="101">
        <v>75</v>
      </c>
      <c r="P12" s="101">
        <v>79</v>
      </c>
      <c r="Q12" s="101">
        <v>76</v>
      </c>
      <c r="R12" s="101">
        <v>72</v>
      </c>
    </row>
    <row r="13" spans="1:19" ht="6" customHeight="1" thickBot="1" x14ac:dyDescent="0.2">
      <c r="A13" s="78"/>
      <c r="B13" s="73"/>
      <c r="C13" s="73"/>
      <c r="D13" s="73"/>
      <c r="E13" s="73"/>
      <c r="F13" s="73"/>
      <c r="G13" s="73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19" ht="14.25" customHeight="1" x14ac:dyDescent="0.15">
      <c r="A14" s="142" t="s">
        <v>128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</sheetData>
  <mergeCells count="12">
    <mergeCell ref="A14:R14"/>
    <mergeCell ref="A1:R1"/>
    <mergeCell ref="A5:R5"/>
    <mergeCell ref="A7:A8"/>
    <mergeCell ref="B7:B8"/>
    <mergeCell ref="C7:C8"/>
    <mergeCell ref="D7:D8"/>
    <mergeCell ref="E7:E8"/>
    <mergeCell ref="F7:R7"/>
    <mergeCell ref="A3:R3"/>
    <mergeCell ref="A4:R4"/>
    <mergeCell ref="A6:B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="120" zoomScaleNormal="120" workbookViewId="0">
      <selection sqref="A1:G1"/>
    </sheetView>
  </sheetViews>
  <sheetFormatPr defaultRowHeight="13.5" x14ac:dyDescent="0.15"/>
  <cols>
    <col min="1" max="1" width="13.625" style="1" customWidth="1"/>
    <col min="2" max="7" width="12.75" style="1" customWidth="1"/>
    <col min="8" max="16384" width="9" style="1"/>
  </cols>
  <sheetData>
    <row r="1" spans="1:7" ht="18.75" customHeight="1" x14ac:dyDescent="0.15">
      <c r="A1" s="154" t="s">
        <v>104</v>
      </c>
      <c r="B1" s="154"/>
      <c r="C1" s="154"/>
      <c r="D1" s="154"/>
      <c r="E1" s="154"/>
      <c r="F1" s="154"/>
      <c r="G1" s="154"/>
    </row>
    <row r="2" spans="1:7" ht="7.5" customHeight="1" x14ac:dyDescent="0.15">
      <c r="A2" s="98"/>
      <c r="B2" s="98"/>
      <c r="C2" s="98"/>
      <c r="D2" s="98"/>
      <c r="E2" s="98"/>
      <c r="F2" s="98"/>
      <c r="G2" s="98"/>
    </row>
    <row r="3" spans="1:7" ht="13.5" customHeight="1" x14ac:dyDescent="0.15">
      <c r="A3" s="125" t="s">
        <v>129</v>
      </c>
      <c r="B3" s="125"/>
      <c r="C3" s="125"/>
      <c r="D3" s="125"/>
      <c r="E3" s="125"/>
      <c r="F3" s="125"/>
      <c r="G3" s="125"/>
    </row>
    <row r="4" spans="1:7" ht="12" customHeight="1" x14ac:dyDescent="0.15">
      <c r="A4" s="155" t="s">
        <v>92</v>
      </c>
      <c r="B4" s="155"/>
      <c r="C4" s="155"/>
      <c r="D4" s="155"/>
      <c r="E4" s="155"/>
      <c r="F4" s="155"/>
      <c r="G4" s="155"/>
    </row>
    <row r="5" spans="1:7" ht="12" customHeight="1" thickBot="1" x14ac:dyDescent="0.2">
      <c r="C5" s="97"/>
      <c r="D5" s="97"/>
      <c r="E5" s="97"/>
      <c r="G5" s="3" t="s">
        <v>84</v>
      </c>
    </row>
    <row r="6" spans="1:7" ht="18.75" customHeight="1" x14ac:dyDescent="0.15">
      <c r="A6" s="100" t="s">
        <v>26</v>
      </c>
      <c r="B6" s="100" t="s">
        <v>68</v>
      </c>
      <c r="C6" s="100" t="s">
        <v>3</v>
      </c>
      <c r="D6" s="100" t="s">
        <v>1</v>
      </c>
      <c r="E6" s="100" t="s">
        <v>0</v>
      </c>
      <c r="F6" s="100" t="s">
        <v>31</v>
      </c>
      <c r="G6" s="99" t="s">
        <v>2</v>
      </c>
    </row>
    <row r="7" spans="1:7" ht="12.75" customHeight="1" x14ac:dyDescent="0.15">
      <c r="A7" s="2" t="s">
        <v>134</v>
      </c>
      <c r="B7" s="6">
        <v>49875113</v>
      </c>
      <c r="C7" s="6">
        <v>24099986</v>
      </c>
      <c r="D7" s="6">
        <v>10172014</v>
      </c>
      <c r="E7" s="6">
        <v>3328388</v>
      </c>
      <c r="F7" s="6">
        <v>4844665</v>
      </c>
      <c r="G7" s="6">
        <v>7430060</v>
      </c>
    </row>
    <row r="8" spans="1:7" ht="12.75" customHeight="1" x14ac:dyDescent="0.15">
      <c r="A8" s="2" t="s">
        <v>95</v>
      </c>
      <c r="B8" s="6">
        <v>51242605</v>
      </c>
      <c r="C8" s="6">
        <v>25161218</v>
      </c>
      <c r="D8" s="6">
        <v>10495397</v>
      </c>
      <c r="E8" s="6">
        <v>3013840</v>
      </c>
      <c r="F8" s="6">
        <v>4957482</v>
      </c>
      <c r="G8" s="6">
        <v>7614668</v>
      </c>
    </row>
    <row r="9" spans="1:7" ht="12.75" customHeight="1" x14ac:dyDescent="0.15">
      <c r="A9" s="2" t="s">
        <v>96</v>
      </c>
      <c r="B9" s="6">
        <v>47243229</v>
      </c>
      <c r="C9" s="6">
        <v>22933152</v>
      </c>
      <c r="D9" s="6">
        <v>9750578</v>
      </c>
      <c r="E9" s="6">
        <v>2744700</v>
      </c>
      <c r="F9" s="6">
        <v>4444399</v>
      </c>
      <c r="G9" s="6">
        <v>7370400</v>
      </c>
    </row>
    <row r="10" spans="1:7" ht="12.75" customHeight="1" x14ac:dyDescent="0.15">
      <c r="A10" s="2" t="s">
        <v>125</v>
      </c>
      <c r="B10" s="6">
        <v>45725436</v>
      </c>
      <c r="C10" s="6">
        <v>22576580</v>
      </c>
      <c r="D10" s="6">
        <v>9297137</v>
      </c>
      <c r="E10" s="6">
        <v>2102932</v>
      </c>
      <c r="F10" s="6">
        <v>4234772</v>
      </c>
      <c r="G10" s="6">
        <v>7116493</v>
      </c>
    </row>
    <row r="11" spans="1:7" ht="12.75" customHeight="1" x14ac:dyDescent="0.15">
      <c r="A11" s="2" t="s">
        <v>135</v>
      </c>
      <c r="B11" s="6">
        <f>SUM(B13:B24)</f>
        <v>44694931</v>
      </c>
      <c r="C11" s="6">
        <f t="shared" ref="C11:G11" si="0">SUM(C13:C24)</f>
        <v>23625014</v>
      </c>
      <c r="D11" s="6">
        <f t="shared" si="0"/>
        <v>7590878</v>
      </c>
      <c r="E11" s="6">
        <f t="shared" si="0"/>
        <v>1807255</v>
      </c>
      <c r="F11" s="6">
        <f t="shared" si="0"/>
        <v>4209574</v>
      </c>
      <c r="G11" s="6">
        <f t="shared" si="0"/>
        <v>7462210</v>
      </c>
    </row>
    <row r="12" spans="1:7" ht="12" customHeight="1" x14ac:dyDescent="0.15">
      <c r="A12" s="2"/>
      <c r="B12" s="6"/>
      <c r="C12" s="95"/>
      <c r="D12" s="95"/>
      <c r="E12" s="95"/>
      <c r="F12" s="95"/>
      <c r="G12" s="95"/>
    </row>
    <row r="13" spans="1:7" ht="12.75" customHeight="1" x14ac:dyDescent="0.15">
      <c r="A13" s="2" t="s">
        <v>137</v>
      </c>
      <c r="B13" s="102">
        <v>3976830</v>
      </c>
      <c r="C13" s="102">
        <v>2477232</v>
      </c>
      <c r="D13" s="102">
        <v>637240</v>
      </c>
      <c r="E13" s="102">
        <v>113898</v>
      </c>
      <c r="F13" s="102">
        <v>241724</v>
      </c>
      <c r="G13" s="102">
        <v>506736</v>
      </c>
    </row>
    <row r="14" spans="1:7" s="20" customFormat="1" ht="12.75" customHeight="1" x14ac:dyDescent="0.15">
      <c r="A14" s="91" t="s">
        <v>136</v>
      </c>
      <c r="B14" s="102">
        <v>3479168</v>
      </c>
      <c r="C14" s="102">
        <v>2280880</v>
      </c>
      <c r="D14" s="102">
        <v>411948</v>
      </c>
      <c r="E14" s="102">
        <v>100102</v>
      </c>
      <c r="F14" s="102">
        <v>182319</v>
      </c>
      <c r="G14" s="102">
        <v>503919</v>
      </c>
    </row>
    <row r="15" spans="1:7" s="20" customFormat="1" ht="12.75" customHeight="1" x14ac:dyDescent="0.15">
      <c r="A15" s="91" t="s">
        <v>17</v>
      </c>
      <c r="B15" s="102">
        <v>2468203</v>
      </c>
      <c r="C15" s="102">
        <v>1348824</v>
      </c>
      <c r="D15" s="102">
        <v>370255</v>
      </c>
      <c r="E15" s="102">
        <v>126774</v>
      </c>
      <c r="F15" s="102">
        <v>208917</v>
      </c>
      <c r="G15" s="102">
        <v>413433</v>
      </c>
    </row>
    <row r="16" spans="1:7" s="20" customFormat="1" ht="12.75" customHeight="1" x14ac:dyDescent="0.15">
      <c r="A16" s="91" t="s">
        <v>18</v>
      </c>
      <c r="B16" s="102">
        <v>3215569</v>
      </c>
      <c r="C16" s="102">
        <v>1312735</v>
      </c>
      <c r="D16" s="102">
        <v>645277</v>
      </c>
      <c r="E16" s="102">
        <v>180248</v>
      </c>
      <c r="F16" s="102">
        <v>402375</v>
      </c>
      <c r="G16" s="102">
        <v>674934</v>
      </c>
    </row>
    <row r="17" spans="1:7" s="20" customFormat="1" ht="12.75" customHeight="1" x14ac:dyDescent="0.15">
      <c r="A17" s="91" t="s">
        <v>19</v>
      </c>
      <c r="B17" s="102">
        <v>3641906</v>
      </c>
      <c r="C17" s="102">
        <v>1188300</v>
      </c>
      <c r="D17" s="102">
        <v>769618</v>
      </c>
      <c r="E17" s="102">
        <v>293545</v>
      </c>
      <c r="F17" s="102">
        <v>528143</v>
      </c>
      <c r="G17" s="102">
        <v>862300</v>
      </c>
    </row>
    <row r="18" spans="1:7" s="20" customFormat="1" ht="12.75" customHeight="1" x14ac:dyDescent="0.15">
      <c r="A18" s="91" t="s">
        <v>20</v>
      </c>
      <c r="B18" s="102">
        <v>3352470</v>
      </c>
      <c r="C18" s="102">
        <v>932996</v>
      </c>
      <c r="D18" s="102">
        <v>792214</v>
      </c>
      <c r="E18" s="102">
        <v>152383</v>
      </c>
      <c r="F18" s="102">
        <v>556004</v>
      </c>
      <c r="G18" s="102">
        <v>918873</v>
      </c>
    </row>
    <row r="19" spans="1:7" ht="12.75" customHeight="1" x14ac:dyDescent="0.15">
      <c r="A19" s="2" t="s">
        <v>21</v>
      </c>
      <c r="B19" s="102">
        <v>3032955</v>
      </c>
      <c r="C19" s="102">
        <v>1228584</v>
      </c>
      <c r="D19" s="102">
        <v>668703</v>
      </c>
      <c r="E19" s="102">
        <v>129000</v>
      </c>
      <c r="F19" s="102">
        <v>346479</v>
      </c>
      <c r="G19" s="102">
        <v>660189</v>
      </c>
    </row>
    <row r="20" spans="1:7" s="20" customFormat="1" ht="12.75" customHeight="1" x14ac:dyDescent="0.15">
      <c r="A20" s="91" t="s">
        <v>22</v>
      </c>
      <c r="B20" s="102">
        <v>3131968</v>
      </c>
      <c r="C20" s="102">
        <v>1722107</v>
      </c>
      <c r="D20" s="102">
        <v>616448</v>
      </c>
      <c r="E20" s="102">
        <v>136903</v>
      </c>
      <c r="F20" s="102">
        <v>211974</v>
      </c>
      <c r="G20" s="102">
        <v>444536</v>
      </c>
    </row>
    <row r="21" spans="1:7" s="20" customFormat="1" ht="12.75" customHeight="1" x14ac:dyDescent="0.15">
      <c r="A21" s="91" t="s">
        <v>23</v>
      </c>
      <c r="B21" s="102">
        <v>3620369</v>
      </c>
      <c r="C21" s="102">
        <v>2189889</v>
      </c>
      <c r="D21" s="102">
        <v>582142</v>
      </c>
      <c r="E21" s="102">
        <v>125507</v>
      </c>
      <c r="F21" s="102">
        <v>253568</v>
      </c>
      <c r="G21" s="102">
        <v>469263</v>
      </c>
    </row>
    <row r="22" spans="1:7" ht="12.75" customHeight="1" x14ac:dyDescent="0.15">
      <c r="A22" s="2" t="s">
        <v>138</v>
      </c>
      <c r="B22" s="102">
        <v>5902349</v>
      </c>
      <c r="C22" s="102">
        <v>3616069</v>
      </c>
      <c r="D22" s="102">
        <v>849539</v>
      </c>
      <c r="E22" s="102">
        <v>173599</v>
      </c>
      <c r="F22" s="102">
        <v>493412</v>
      </c>
      <c r="G22" s="102">
        <v>769730</v>
      </c>
    </row>
    <row r="23" spans="1:7" ht="12.75" customHeight="1" x14ac:dyDescent="0.15">
      <c r="A23" s="2" t="s">
        <v>24</v>
      </c>
      <c r="B23" s="102">
        <v>4655536</v>
      </c>
      <c r="C23" s="102">
        <v>2766365</v>
      </c>
      <c r="D23" s="102">
        <v>641550</v>
      </c>
      <c r="E23" s="102">
        <v>153823</v>
      </c>
      <c r="F23" s="102">
        <v>430379</v>
      </c>
      <c r="G23" s="102">
        <v>663419</v>
      </c>
    </row>
    <row r="24" spans="1:7" s="20" customFormat="1" ht="12.75" customHeight="1" thickBot="1" x14ac:dyDescent="0.2">
      <c r="A24" s="96" t="s">
        <v>25</v>
      </c>
      <c r="B24" s="104">
        <v>4217608</v>
      </c>
      <c r="C24" s="103">
        <v>2561033</v>
      </c>
      <c r="D24" s="103">
        <v>605944</v>
      </c>
      <c r="E24" s="103">
        <v>121473</v>
      </c>
      <c r="F24" s="103">
        <v>354280</v>
      </c>
      <c r="G24" s="103">
        <v>574878</v>
      </c>
    </row>
    <row r="25" spans="1:7" s="5" customFormat="1" ht="14.25" customHeight="1" x14ac:dyDescent="0.15">
      <c r="A25" s="127" t="s">
        <v>126</v>
      </c>
      <c r="B25" s="127"/>
      <c r="C25" s="127" t="s">
        <v>130</v>
      </c>
      <c r="D25" s="127"/>
      <c r="E25" s="127"/>
      <c r="F25" s="127"/>
      <c r="G25" s="127"/>
    </row>
    <row r="26" spans="1:7" x14ac:dyDescent="0.15">
      <c r="C26" s="128"/>
    </row>
    <row r="27" spans="1:7" x14ac:dyDescent="0.15">
      <c r="C27" s="128"/>
    </row>
  </sheetData>
  <mergeCells count="2">
    <mergeCell ref="A1:G1"/>
    <mergeCell ref="A4:G4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20" zoomScaleNormal="120" workbookViewId="0">
      <selection activeCell="A2" sqref="A2:G2"/>
    </sheetView>
  </sheetViews>
  <sheetFormatPr defaultRowHeight="13.5" x14ac:dyDescent="0.15"/>
  <cols>
    <col min="1" max="1" width="13.625" style="1" customWidth="1"/>
    <col min="2" max="7" width="12.75" style="1" customWidth="1"/>
    <col min="8" max="16384" width="9" style="1"/>
  </cols>
  <sheetData>
    <row r="1" spans="1:7" ht="7.5" customHeight="1" x14ac:dyDescent="0.15">
      <c r="A1" s="125"/>
      <c r="B1" s="125"/>
      <c r="C1" s="125"/>
      <c r="D1" s="125"/>
      <c r="E1" s="125"/>
      <c r="F1" s="125"/>
      <c r="G1" s="125"/>
    </row>
    <row r="2" spans="1:7" ht="12" customHeight="1" x14ac:dyDescent="0.15">
      <c r="A2" s="156" t="s">
        <v>93</v>
      </c>
      <c r="B2" s="156"/>
      <c r="C2" s="156"/>
      <c r="D2" s="156"/>
      <c r="E2" s="156"/>
      <c r="F2" s="156"/>
      <c r="G2" s="156"/>
    </row>
    <row r="3" spans="1:7" ht="12" customHeight="1" thickBot="1" x14ac:dyDescent="0.2">
      <c r="A3" s="157"/>
      <c r="B3" s="157"/>
      <c r="C3" s="126"/>
      <c r="D3" s="126"/>
      <c r="E3" s="126"/>
      <c r="F3" s="126"/>
      <c r="G3" s="3" t="s">
        <v>29</v>
      </c>
    </row>
    <row r="4" spans="1:7" ht="18.75" customHeight="1" x14ac:dyDescent="0.15">
      <c r="A4" s="100" t="s">
        <v>26</v>
      </c>
      <c r="B4" s="100" t="s">
        <v>68</v>
      </c>
      <c r="C4" s="100" t="s">
        <v>3</v>
      </c>
      <c r="D4" s="100" t="s">
        <v>1</v>
      </c>
      <c r="E4" s="100" t="s">
        <v>0</v>
      </c>
      <c r="F4" s="100" t="s">
        <v>31</v>
      </c>
      <c r="G4" s="99" t="s">
        <v>2</v>
      </c>
    </row>
    <row r="5" spans="1:7" ht="12.75" customHeight="1" x14ac:dyDescent="0.15">
      <c r="A5" s="2" t="s">
        <v>134</v>
      </c>
      <c r="B5" s="54">
        <v>110172</v>
      </c>
      <c r="C5" s="54">
        <v>102469</v>
      </c>
      <c r="D5" s="54">
        <v>5647</v>
      </c>
      <c r="E5" s="54">
        <v>198</v>
      </c>
      <c r="F5" s="54">
        <v>1076</v>
      </c>
      <c r="G5" s="54">
        <v>782</v>
      </c>
    </row>
    <row r="6" spans="1:7" ht="12.75" customHeight="1" x14ac:dyDescent="0.15">
      <c r="A6" s="2" t="s">
        <v>95</v>
      </c>
      <c r="B6" s="54">
        <v>108990</v>
      </c>
      <c r="C6" s="54">
        <v>101438</v>
      </c>
      <c r="D6" s="54">
        <v>5515</v>
      </c>
      <c r="E6" s="54">
        <v>191</v>
      </c>
      <c r="F6" s="54">
        <v>1071</v>
      </c>
      <c r="G6" s="54">
        <v>775</v>
      </c>
    </row>
    <row r="7" spans="1:7" ht="12.75" customHeight="1" x14ac:dyDescent="0.15">
      <c r="A7" s="2" t="s">
        <v>96</v>
      </c>
      <c r="B7" s="54">
        <v>97550</v>
      </c>
      <c r="C7" s="54">
        <v>91848</v>
      </c>
      <c r="D7" s="54">
        <v>4235</v>
      </c>
      <c r="E7" s="54">
        <v>146</v>
      </c>
      <c r="F7" s="54">
        <v>702</v>
      </c>
      <c r="G7" s="54">
        <v>619</v>
      </c>
    </row>
    <row r="8" spans="1:7" ht="12.75" customHeight="1" x14ac:dyDescent="0.15">
      <c r="A8" s="2" t="s">
        <v>127</v>
      </c>
      <c r="B8" s="54">
        <v>96176</v>
      </c>
      <c r="C8" s="54">
        <v>90549</v>
      </c>
      <c r="D8" s="54">
        <v>4191</v>
      </c>
      <c r="E8" s="54">
        <v>138</v>
      </c>
      <c r="F8" s="54">
        <v>695</v>
      </c>
      <c r="G8" s="54">
        <v>603</v>
      </c>
    </row>
    <row r="9" spans="1:7" s="20" customFormat="1" ht="12.75" customHeight="1" x14ac:dyDescent="0.15">
      <c r="A9" s="2" t="s">
        <v>139</v>
      </c>
      <c r="B9" s="25">
        <f>B22</f>
        <v>95270</v>
      </c>
      <c r="C9" s="25">
        <f t="shared" ref="C9:G9" si="0">C22</f>
        <v>89815</v>
      </c>
      <c r="D9" s="25">
        <f t="shared" si="0"/>
        <v>4033</v>
      </c>
      <c r="E9" s="25">
        <f t="shared" si="0"/>
        <v>135</v>
      </c>
      <c r="F9" s="25">
        <f t="shared" si="0"/>
        <v>697</v>
      </c>
      <c r="G9" s="25">
        <f t="shared" si="0"/>
        <v>590</v>
      </c>
    </row>
    <row r="10" spans="1:7" ht="12" customHeight="1" x14ac:dyDescent="0.15">
      <c r="A10" s="2"/>
      <c r="B10" s="54"/>
      <c r="C10" s="54"/>
      <c r="D10" s="54"/>
      <c r="E10" s="54"/>
      <c r="F10" s="54"/>
      <c r="G10" s="54"/>
    </row>
    <row r="11" spans="1:7" ht="12.75" customHeight="1" x14ac:dyDescent="0.15">
      <c r="A11" s="2" t="s">
        <v>137</v>
      </c>
      <c r="B11" s="54">
        <v>96268</v>
      </c>
      <c r="C11" s="89">
        <v>90656</v>
      </c>
      <c r="D11" s="90">
        <v>4180</v>
      </c>
      <c r="E11" s="90">
        <v>136</v>
      </c>
      <c r="F11" s="90">
        <v>693</v>
      </c>
      <c r="G11" s="90">
        <v>603</v>
      </c>
    </row>
    <row r="12" spans="1:7" s="20" customFormat="1" ht="12.75" customHeight="1" x14ac:dyDescent="0.15">
      <c r="A12" s="91" t="s">
        <v>136</v>
      </c>
      <c r="B12" s="25">
        <v>96267</v>
      </c>
      <c r="C12" s="89">
        <v>90694</v>
      </c>
      <c r="D12" s="90">
        <v>4146</v>
      </c>
      <c r="E12" s="90">
        <v>137</v>
      </c>
      <c r="F12" s="90">
        <v>692</v>
      </c>
      <c r="G12" s="90">
        <v>598</v>
      </c>
    </row>
    <row r="13" spans="1:7" ht="12.75" customHeight="1" x14ac:dyDescent="0.15">
      <c r="A13" s="2" t="s">
        <v>17</v>
      </c>
      <c r="B13" s="54">
        <v>95888</v>
      </c>
      <c r="C13" s="89">
        <v>90371</v>
      </c>
      <c r="D13" s="90">
        <v>4101</v>
      </c>
      <c r="E13" s="90">
        <v>138</v>
      </c>
      <c r="F13" s="90">
        <v>689</v>
      </c>
      <c r="G13" s="90">
        <v>589</v>
      </c>
    </row>
    <row r="14" spans="1:7" ht="12.75" customHeight="1" x14ac:dyDescent="0.15">
      <c r="A14" s="2" t="s">
        <v>18</v>
      </c>
      <c r="B14" s="54">
        <v>95787</v>
      </c>
      <c r="C14" s="89">
        <v>90297</v>
      </c>
      <c r="D14" s="90">
        <v>4078</v>
      </c>
      <c r="E14" s="90">
        <v>134</v>
      </c>
      <c r="F14" s="90">
        <v>691</v>
      </c>
      <c r="G14" s="90">
        <v>587</v>
      </c>
    </row>
    <row r="15" spans="1:7" s="20" customFormat="1" ht="12.75" customHeight="1" x14ac:dyDescent="0.15">
      <c r="A15" s="91" t="s">
        <v>19</v>
      </c>
      <c r="B15" s="25">
        <v>95844</v>
      </c>
      <c r="C15" s="92">
        <v>90354</v>
      </c>
      <c r="D15" s="92">
        <v>4083</v>
      </c>
      <c r="E15" s="93">
        <v>134</v>
      </c>
      <c r="F15" s="93">
        <v>690</v>
      </c>
      <c r="G15" s="93">
        <v>583</v>
      </c>
    </row>
    <row r="16" spans="1:7" ht="12.75" customHeight="1" x14ac:dyDescent="0.15">
      <c r="A16" s="2" t="s">
        <v>20</v>
      </c>
      <c r="B16" s="54">
        <v>95690</v>
      </c>
      <c r="C16" s="93">
        <v>90214</v>
      </c>
      <c r="D16" s="93">
        <v>4065</v>
      </c>
      <c r="E16" s="93">
        <v>136</v>
      </c>
      <c r="F16" s="93">
        <v>692</v>
      </c>
      <c r="G16" s="93">
        <v>583</v>
      </c>
    </row>
    <row r="17" spans="1:7" s="20" customFormat="1" ht="12.75" customHeight="1" x14ac:dyDescent="0.15">
      <c r="A17" s="91" t="s">
        <v>21</v>
      </c>
      <c r="B17" s="25">
        <v>95665</v>
      </c>
      <c r="C17" s="93">
        <v>90201</v>
      </c>
      <c r="D17" s="93">
        <v>4053</v>
      </c>
      <c r="E17" s="93">
        <v>135</v>
      </c>
      <c r="F17" s="93">
        <v>693</v>
      </c>
      <c r="G17" s="93">
        <v>583</v>
      </c>
    </row>
    <row r="18" spans="1:7" s="20" customFormat="1" ht="12.75" customHeight="1" x14ac:dyDescent="0.15">
      <c r="A18" s="91" t="s">
        <v>22</v>
      </c>
      <c r="B18" s="25">
        <v>95489</v>
      </c>
      <c r="C18" s="93">
        <v>90031</v>
      </c>
      <c r="D18" s="93">
        <v>4044</v>
      </c>
      <c r="E18" s="93">
        <v>136</v>
      </c>
      <c r="F18" s="93">
        <v>693</v>
      </c>
      <c r="G18" s="93">
        <v>585</v>
      </c>
    </row>
    <row r="19" spans="1:7" ht="12.75" customHeight="1" x14ac:dyDescent="0.15">
      <c r="A19" s="2" t="s">
        <v>23</v>
      </c>
      <c r="B19" s="54">
        <v>95518</v>
      </c>
      <c r="C19" s="93">
        <v>90033</v>
      </c>
      <c r="D19" s="93">
        <v>4064</v>
      </c>
      <c r="E19" s="93">
        <v>136</v>
      </c>
      <c r="F19" s="93">
        <v>696</v>
      </c>
      <c r="G19" s="93">
        <v>589</v>
      </c>
    </row>
    <row r="20" spans="1:7" ht="12.75" customHeight="1" x14ac:dyDescent="0.15">
      <c r="A20" s="2" t="s">
        <v>138</v>
      </c>
      <c r="B20" s="54">
        <v>95558</v>
      </c>
      <c r="C20" s="16">
        <v>90074</v>
      </c>
      <c r="D20" s="16">
        <v>4066</v>
      </c>
      <c r="E20" s="16">
        <v>135</v>
      </c>
      <c r="F20" s="16">
        <v>695</v>
      </c>
      <c r="G20" s="16">
        <v>588</v>
      </c>
    </row>
    <row r="21" spans="1:7" ht="12.75" customHeight="1" x14ac:dyDescent="0.15">
      <c r="A21" s="2" t="s">
        <v>24</v>
      </c>
      <c r="B21" s="54">
        <v>95392</v>
      </c>
      <c r="C21" s="16">
        <v>89932</v>
      </c>
      <c r="D21" s="16">
        <v>4043</v>
      </c>
      <c r="E21" s="16">
        <v>135</v>
      </c>
      <c r="F21" s="16">
        <v>694</v>
      </c>
      <c r="G21" s="16">
        <v>588</v>
      </c>
    </row>
    <row r="22" spans="1:7" ht="12.75" customHeight="1" thickBot="1" x14ac:dyDescent="0.2">
      <c r="A22" s="4" t="s">
        <v>25</v>
      </c>
      <c r="B22" s="55">
        <v>95270</v>
      </c>
      <c r="C22" s="94">
        <v>89815</v>
      </c>
      <c r="D22" s="94">
        <v>4033</v>
      </c>
      <c r="E22" s="94">
        <v>135</v>
      </c>
      <c r="F22" s="94">
        <v>697</v>
      </c>
      <c r="G22" s="94">
        <v>590</v>
      </c>
    </row>
    <row r="23" spans="1:7" ht="13.5" customHeight="1" x14ac:dyDescent="0.15">
      <c r="A23" s="127" t="s">
        <v>126</v>
      </c>
      <c r="B23" s="127"/>
      <c r="C23" s="127"/>
      <c r="D23" s="125"/>
      <c r="E23" s="125"/>
      <c r="F23" s="125"/>
      <c r="G23" s="125"/>
    </row>
    <row r="24" spans="1:7" ht="13.5" customHeight="1" x14ac:dyDescent="0.15">
      <c r="A24" s="125"/>
      <c r="B24" s="125"/>
      <c r="C24" s="125"/>
      <c r="D24" s="125"/>
      <c r="E24" s="125"/>
      <c r="F24" s="125"/>
      <c r="G24" s="125"/>
    </row>
  </sheetData>
  <mergeCells count="2">
    <mergeCell ref="A2:G2"/>
    <mergeCell ref="A3:B3"/>
  </mergeCells>
  <phoneticPr fontId="2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showGridLines="0" zoomScaleNormal="100" workbookViewId="0">
      <selection sqref="A1:L1"/>
    </sheetView>
  </sheetViews>
  <sheetFormatPr defaultRowHeight="13.5" x14ac:dyDescent="0.15"/>
  <cols>
    <col min="1" max="1" width="10" style="8" customWidth="1"/>
    <col min="2" max="2" width="9.625" style="8" customWidth="1"/>
    <col min="3" max="4" width="8.75" style="8" customWidth="1"/>
    <col min="5" max="7" width="6.25" style="8" customWidth="1"/>
    <col min="8" max="9" width="8.75" style="8" customWidth="1"/>
    <col min="10" max="10" width="6.25" style="8" customWidth="1"/>
    <col min="11" max="11" width="7.5" style="8" bestFit="1" customWidth="1"/>
    <col min="12" max="12" width="7.125" style="8" bestFit="1" customWidth="1"/>
    <col min="13" max="13" width="12.125" style="20" customWidth="1"/>
    <col min="14" max="21" width="10" style="20" customWidth="1"/>
    <col min="22" max="16384" width="9" style="20"/>
  </cols>
  <sheetData>
    <row r="1" spans="1:21" ht="17.25" x14ac:dyDescent="0.15">
      <c r="A1" s="160" t="s">
        <v>105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1" t="s">
        <v>71</v>
      </c>
      <c r="N1" s="161"/>
      <c r="O1" s="161"/>
      <c r="P1" s="161"/>
      <c r="Q1" s="161"/>
      <c r="R1" s="161"/>
      <c r="S1" s="161"/>
      <c r="T1" s="161"/>
      <c r="U1" s="161"/>
    </row>
    <row r="2" spans="1:21" ht="12" customHeight="1" thickBot="1" x14ac:dyDescent="0.2">
      <c r="E2" s="21"/>
      <c r="F2" s="21"/>
      <c r="G2" s="21"/>
      <c r="H2" s="21"/>
      <c r="M2" s="111"/>
      <c r="N2" s="112"/>
      <c r="O2" s="112"/>
      <c r="P2" s="112"/>
      <c r="Q2" s="112"/>
      <c r="R2" s="112"/>
      <c r="S2" s="112"/>
      <c r="T2" s="112"/>
      <c r="U2" s="47" t="s">
        <v>107</v>
      </c>
    </row>
    <row r="3" spans="1:21" ht="13.5" customHeight="1" x14ac:dyDescent="0.15">
      <c r="A3" s="162" t="s">
        <v>27</v>
      </c>
      <c r="B3" s="165" t="s">
        <v>4</v>
      </c>
      <c r="C3" s="168" t="s">
        <v>28</v>
      </c>
      <c r="D3" s="168"/>
      <c r="E3" s="168"/>
      <c r="F3" s="168"/>
      <c r="G3" s="168"/>
      <c r="H3" s="169" t="s">
        <v>32</v>
      </c>
      <c r="I3" s="168"/>
      <c r="J3" s="168"/>
      <c r="K3" s="168"/>
      <c r="L3" s="168"/>
      <c r="M3" s="170" t="s">
        <v>91</v>
      </c>
      <c r="N3" s="168" t="s">
        <v>89</v>
      </c>
      <c r="O3" s="168"/>
      <c r="P3" s="173"/>
      <c r="Q3" s="168" t="s">
        <v>90</v>
      </c>
      <c r="R3" s="168"/>
      <c r="S3" s="168"/>
      <c r="T3" s="168"/>
      <c r="U3" s="174" t="s">
        <v>69</v>
      </c>
    </row>
    <row r="4" spans="1:21" ht="13.5" customHeight="1" x14ac:dyDescent="0.15">
      <c r="A4" s="163"/>
      <c r="B4" s="166"/>
      <c r="C4" s="177" t="s">
        <v>7</v>
      </c>
      <c r="D4" s="158" t="s">
        <v>8</v>
      </c>
      <c r="E4" s="159"/>
      <c r="F4" s="177" t="s">
        <v>9</v>
      </c>
      <c r="G4" s="177" t="s">
        <v>10</v>
      </c>
      <c r="H4" s="177" t="s">
        <v>7</v>
      </c>
      <c r="I4" s="158" t="s">
        <v>8</v>
      </c>
      <c r="J4" s="159"/>
      <c r="K4" s="177" t="s">
        <v>9</v>
      </c>
      <c r="L4" s="180" t="s">
        <v>10</v>
      </c>
      <c r="M4" s="171"/>
      <c r="N4" s="179" t="s">
        <v>16</v>
      </c>
      <c r="O4" s="179" t="s">
        <v>12</v>
      </c>
      <c r="P4" s="179" t="s">
        <v>13</v>
      </c>
      <c r="Q4" s="177" t="s">
        <v>7</v>
      </c>
      <c r="R4" s="179" t="s">
        <v>11</v>
      </c>
      <c r="S4" s="179" t="s">
        <v>14</v>
      </c>
      <c r="T4" s="179" t="s">
        <v>15</v>
      </c>
      <c r="U4" s="175"/>
    </row>
    <row r="5" spans="1:21" ht="13.5" customHeight="1" x14ac:dyDescent="0.15">
      <c r="A5" s="164"/>
      <c r="B5" s="167"/>
      <c r="C5" s="159"/>
      <c r="D5" s="113" t="s">
        <v>6</v>
      </c>
      <c r="E5" s="113" t="s">
        <v>5</v>
      </c>
      <c r="F5" s="159"/>
      <c r="G5" s="159"/>
      <c r="H5" s="178"/>
      <c r="I5" s="113" t="s">
        <v>6</v>
      </c>
      <c r="J5" s="113" t="s">
        <v>67</v>
      </c>
      <c r="K5" s="159"/>
      <c r="L5" s="158"/>
      <c r="M5" s="172"/>
      <c r="N5" s="179"/>
      <c r="O5" s="179"/>
      <c r="P5" s="179"/>
      <c r="Q5" s="178"/>
      <c r="R5" s="179"/>
      <c r="S5" s="179"/>
      <c r="T5" s="179"/>
      <c r="U5" s="176"/>
    </row>
    <row r="6" spans="1:21" ht="4.5" customHeight="1" x14ac:dyDescent="0.15">
      <c r="A6" s="114"/>
      <c r="B6" s="136"/>
      <c r="C6" s="136"/>
      <c r="D6" s="136"/>
      <c r="E6" s="136"/>
      <c r="F6" s="136"/>
      <c r="G6" s="136"/>
      <c r="H6" s="130"/>
      <c r="I6" s="136"/>
      <c r="J6" s="136"/>
      <c r="K6" s="130"/>
      <c r="L6" s="130"/>
      <c r="M6" s="129"/>
      <c r="N6" s="129"/>
      <c r="O6" s="129"/>
      <c r="P6" s="129"/>
      <c r="Q6" s="129"/>
      <c r="R6" s="129"/>
      <c r="S6" s="129"/>
      <c r="T6" s="129"/>
      <c r="U6" s="115"/>
    </row>
    <row r="7" spans="1:21" ht="13.5" customHeight="1" x14ac:dyDescent="0.15">
      <c r="A7" s="91" t="s">
        <v>140</v>
      </c>
      <c r="B7" s="14">
        <v>414652</v>
      </c>
      <c r="C7" s="14">
        <v>218272</v>
      </c>
      <c r="D7" s="14">
        <v>218230</v>
      </c>
      <c r="E7" s="14">
        <v>6</v>
      </c>
      <c r="F7" s="14">
        <v>0</v>
      </c>
      <c r="G7" s="14">
        <v>36</v>
      </c>
      <c r="H7" s="14">
        <v>40088201</v>
      </c>
      <c r="I7" s="14">
        <v>39980454</v>
      </c>
      <c r="J7" s="14">
        <v>7341</v>
      </c>
      <c r="K7" s="14">
        <v>0</v>
      </c>
      <c r="L7" s="14">
        <v>100406</v>
      </c>
      <c r="M7" s="44">
        <v>2553484</v>
      </c>
      <c r="N7" s="15">
        <v>14367000</v>
      </c>
      <c r="O7" s="15">
        <v>17252000</v>
      </c>
      <c r="P7" s="15">
        <v>14367000</v>
      </c>
      <c r="Q7" s="15">
        <v>44901270</v>
      </c>
      <c r="R7" s="15">
        <v>123017</v>
      </c>
      <c r="S7" s="15">
        <v>135560</v>
      </c>
      <c r="T7" s="15">
        <v>112510</v>
      </c>
      <c r="U7" s="117" t="s">
        <v>149</v>
      </c>
    </row>
    <row r="8" spans="1:21" ht="13.5" customHeight="1" x14ac:dyDescent="0.15">
      <c r="A8" s="91" t="s">
        <v>97</v>
      </c>
      <c r="B8" s="14">
        <v>408851</v>
      </c>
      <c r="C8" s="14">
        <v>217438</v>
      </c>
      <c r="D8" s="14">
        <v>217395</v>
      </c>
      <c r="E8" s="14">
        <v>6</v>
      </c>
      <c r="F8" s="14">
        <v>0</v>
      </c>
      <c r="G8" s="14">
        <v>37</v>
      </c>
      <c r="H8" s="14">
        <v>39641036</v>
      </c>
      <c r="I8" s="14">
        <v>39512382</v>
      </c>
      <c r="J8" s="14">
        <v>6807</v>
      </c>
      <c r="K8" s="14">
        <v>0</v>
      </c>
      <c r="L8" s="14">
        <v>121847</v>
      </c>
      <c r="M8" s="118">
        <v>2580175</v>
      </c>
      <c r="N8" s="15">
        <v>15851000</v>
      </c>
      <c r="O8" s="15">
        <v>17150000</v>
      </c>
      <c r="P8" s="15">
        <v>12374000</v>
      </c>
      <c r="Q8" s="15">
        <v>45098710</v>
      </c>
      <c r="R8" s="16">
        <v>123558.10958904109</v>
      </c>
      <c r="S8" s="15">
        <v>134610</v>
      </c>
      <c r="T8" s="15">
        <v>113330</v>
      </c>
      <c r="U8" s="117" t="s">
        <v>150</v>
      </c>
    </row>
    <row r="9" spans="1:21" ht="13.5" customHeight="1" x14ac:dyDescent="0.15">
      <c r="A9" s="91" t="s">
        <v>98</v>
      </c>
      <c r="B9" s="14">
        <v>404158</v>
      </c>
      <c r="C9" s="14">
        <v>217535</v>
      </c>
      <c r="D9" s="14">
        <v>217492</v>
      </c>
      <c r="E9" s="14">
        <v>6</v>
      </c>
      <c r="F9" s="14">
        <v>0</v>
      </c>
      <c r="G9" s="14">
        <v>37</v>
      </c>
      <c r="H9" s="14">
        <v>39003051</v>
      </c>
      <c r="I9" s="14">
        <v>38891052</v>
      </c>
      <c r="J9" s="14">
        <v>7169</v>
      </c>
      <c r="K9" s="14">
        <v>0</v>
      </c>
      <c r="L9" s="14">
        <v>104830</v>
      </c>
      <c r="M9" s="118">
        <v>2627677</v>
      </c>
      <c r="N9" s="15">
        <v>12757000</v>
      </c>
      <c r="O9" s="15">
        <v>16932000</v>
      </c>
      <c r="P9" s="15">
        <v>11114000</v>
      </c>
      <c r="Q9" s="15">
        <v>44833190</v>
      </c>
      <c r="R9" s="16">
        <v>122830.65753424658</v>
      </c>
      <c r="S9" s="15">
        <v>135140</v>
      </c>
      <c r="T9" s="15">
        <v>110300</v>
      </c>
      <c r="U9" s="117" t="s">
        <v>141</v>
      </c>
    </row>
    <row r="10" spans="1:21" ht="13.5" customHeight="1" x14ac:dyDescent="0.15">
      <c r="A10" s="91" t="s">
        <v>108</v>
      </c>
      <c r="B10" s="14">
        <v>399116</v>
      </c>
      <c r="C10" s="14">
        <v>217305</v>
      </c>
      <c r="D10" s="14">
        <v>217264</v>
      </c>
      <c r="E10" s="14">
        <v>6</v>
      </c>
      <c r="F10" s="14">
        <v>0</v>
      </c>
      <c r="G10" s="14">
        <v>33</v>
      </c>
      <c r="H10" s="14">
        <v>38106129</v>
      </c>
      <c r="I10" s="14">
        <v>38009214</v>
      </c>
      <c r="J10" s="14">
        <v>7038</v>
      </c>
      <c r="K10" s="14" t="s">
        <v>142</v>
      </c>
      <c r="L10" s="14">
        <v>84212</v>
      </c>
      <c r="M10" s="14">
        <v>2634180</v>
      </c>
      <c r="N10" s="14">
        <v>15431000</v>
      </c>
      <c r="O10" s="14">
        <v>15431000</v>
      </c>
      <c r="P10" s="14">
        <v>14113000</v>
      </c>
      <c r="Q10" s="14">
        <v>43399830</v>
      </c>
      <c r="R10" s="88">
        <v>118574</v>
      </c>
      <c r="S10" s="14">
        <v>128770</v>
      </c>
      <c r="T10" s="14">
        <v>107560</v>
      </c>
      <c r="U10" s="117" t="s">
        <v>109</v>
      </c>
    </row>
    <row r="11" spans="1:21" ht="13.5" customHeight="1" x14ac:dyDescent="0.15">
      <c r="A11" s="91" t="s">
        <v>148</v>
      </c>
      <c r="B11" s="14">
        <f>B26</f>
        <v>394529</v>
      </c>
      <c r="C11" s="14">
        <f>C26</f>
        <v>217321</v>
      </c>
      <c r="D11" s="14">
        <f>D26</f>
        <v>217287</v>
      </c>
      <c r="E11" s="14">
        <f>E26</f>
        <v>5</v>
      </c>
      <c r="F11" s="14">
        <v>0</v>
      </c>
      <c r="G11" s="14">
        <f>G26</f>
        <v>29</v>
      </c>
      <c r="H11" s="14">
        <f>SUM(I11:L11)</f>
        <v>38094480</v>
      </c>
      <c r="I11" s="14">
        <f>SUM(I13:I30)</f>
        <v>38056870</v>
      </c>
      <c r="J11" s="14">
        <f>SUM(J13:J30)</f>
        <v>6520</v>
      </c>
      <c r="K11" s="14" t="s">
        <v>156</v>
      </c>
      <c r="L11" s="14">
        <f>SUM(L13:L26)</f>
        <v>31090</v>
      </c>
      <c r="M11" s="14">
        <v>2655462.35</v>
      </c>
      <c r="N11" s="14">
        <f>N26</f>
        <v>11828000</v>
      </c>
      <c r="O11" s="14">
        <f>MAX(O13:O26)</f>
        <v>16919000</v>
      </c>
      <c r="P11" s="14">
        <f>MIN(P13:P26)</f>
        <v>11171000</v>
      </c>
      <c r="Q11" s="14">
        <f>SUM(Q13:Q26)</f>
        <v>43294160</v>
      </c>
      <c r="R11" s="14">
        <f>R26</f>
        <v>113739</v>
      </c>
      <c r="S11" s="14">
        <f>MAX(S13:S26)</f>
        <v>134320</v>
      </c>
      <c r="T11" s="14">
        <f>MIN(T13:T26)</f>
        <v>102660</v>
      </c>
      <c r="U11" s="117" t="s">
        <v>143</v>
      </c>
    </row>
    <row r="12" spans="1:21" ht="9" customHeight="1" x14ac:dyDescent="0.15">
      <c r="A12" s="9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17"/>
    </row>
    <row r="13" spans="1:21" ht="13.5" customHeight="1" x14ac:dyDescent="0.15">
      <c r="A13" s="91" t="s">
        <v>144</v>
      </c>
      <c r="B13" s="14">
        <v>399115</v>
      </c>
      <c r="C13" s="14">
        <v>216969</v>
      </c>
      <c r="D13" s="14">
        <f>C13-E13-G13</f>
        <v>216930</v>
      </c>
      <c r="E13" s="14">
        <v>6</v>
      </c>
      <c r="F13" s="14">
        <v>0</v>
      </c>
      <c r="G13" s="19">
        <v>33</v>
      </c>
      <c r="H13" s="19">
        <f>SUM(I13:L13)</f>
        <v>3006933</v>
      </c>
      <c r="I13" s="19">
        <v>3002911</v>
      </c>
      <c r="J13" s="19">
        <v>551</v>
      </c>
      <c r="K13" s="14" t="s">
        <v>156</v>
      </c>
      <c r="L13" s="14">
        <v>3471</v>
      </c>
      <c r="M13" s="14">
        <v>0</v>
      </c>
      <c r="N13" s="116">
        <v>15690000</v>
      </c>
      <c r="O13" s="116">
        <v>15844000</v>
      </c>
      <c r="P13" s="116">
        <v>15690000</v>
      </c>
      <c r="Q13" s="116">
        <v>3507410</v>
      </c>
      <c r="R13" s="116">
        <v>116914</v>
      </c>
      <c r="S13" s="116">
        <v>121910</v>
      </c>
      <c r="T13" s="116">
        <v>111140</v>
      </c>
      <c r="U13" s="117" t="s">
        <v>153</v>
      </c>
    </row>
    <row r="14" spans="1:21" ht="13.5" customHeight="1" x14ac:dyDescent="0.15">
      <c r="A14" s="91" t="s">
        <v>145</v>
      </c>
      <c r="B14" s="14">
        <v>399148</v>
      </c>
      <c r="C14" s="14">
        <v>216967</v>
      </c>
      <c r="D14" s="14">
        <f t="shared" ref="D14:D26" si="0">C14-E14-G14</f>
        <v>216928</v>
      </c>
      <c r="E14" s="14">
        <v>6</v>
      </c>
      <c r="F14" s="14">
        <v>0</v>
      </c>
      <c r="G14" s="19">
        <v>33</v>
      </c>
      <c r="H14" s="19">
        <f t="shared" ref="H14:H26" si="1">SUM(I14:L14)</f>
        <v>3145434</v>
      </c>
      <c r="I14" s="19">
        <v>3142615</v>
      </c>
      <c r="J14" s="19">
        <v>551</v>
      </c>
      <c r="K14" s="14" t="s">
        <v>156</v>
      </c>
      <c r="L14" s="14">
        <v>2268</v>
      </c>
      <c r="M14" s="14">
        <v>0</v>
      </c>
      <c r="N14" s="116">
        <v>16403000</v>
      </c>
      <c r="O14" s="116">
        <v>16403000</v>
      </c>
      <c r="P14" s="116">
        <v>15682000</v>
      </c>
      <c r="Q14" s="116">
        <v>3611240</v>
      </c>
      <c r="R14" s="116">
        <v>116492</v>
      </c>
      <c r="S14" s="116">
        <v>123300</v>
      </c>
      <c r="T14" s="116">
        <v>105120</v>
      </c>
      <c r="U14" s="117" t="s">
        <v>146</v>
      </c>
    </row>
    <row r="15" spans="1:21" ht="13.5" customHeight="1" x14ac:dyDescent="0.15">
      <c r="A15" s="91" t="s">
        <v>58</v>
      </c>
      <c r="B15" s="14">
        <v>398860</v>
      </c>
      <c r="C15" s="14">
        <v>217105</v>
      </c>
      <c r="D15" s="14">
        <f t="shared" si="0"/>
        <v>217066</v>
      </c>
      <c r="E15" s="14">
        <v>6</v>
      </c>
      <c r="F15" s="14">
        <v>0</v>
      </c>
      <c r="G15" s="19">
        <v>33</v>
      </c>
      <c r="H15" s="19">
        <f t="shared" si="1"/>
        <v>3222288</v>
      </c>
      <c r="I15" s="19">
        <v>3219323</v>
      </c>
      <c r="J15" s="19">
        <v>528</v>
      </c>
      <c r="K15" s="14" t="s">
        <v>157</v>
      </c>
      <c r="L15" s="14">
        <v>2437</v>
      </c>
      <c r="M15" s="14">
        <v>0</v>
      </c>
      <c r="N15" s="116">
        <v>16742000</v>
      </c>
      <c r="O15" s="116">
        <v>16745000</v>
      </c>
      <c r="P15" s="116">
        <v>16029000</v>
      </c>
      <c r="Q15" s="116">
        <v>3556620</v>
      </c>
      <c r="R15" s="116">
        <v>118554</v>
      </c>
      <c r="S15" s="116">
        <v>124790</v>
      </c>
      <c r="T15" s="116">
        <v>112260</v>
      </c>
      <c r="U15" s="117" t="s">
        <v>58</v>
      </c>
    </row>
    <row r="16" spans="1:21" ht="13.5" customHeight="1" x14ac:dyDescent="0.15">
      <c r="A16" s="91" t="s">
        <v>59</v>
      </c>
      <c r="B16" s="14">
        <v>398652</v>
      </c>
      <c r="C16" s="14">
        <v>217229</v>
      </c>
      <c r="D16" s="14">
        <f t="shared" si="0"/>
        <v>217191</v>
      </c>
      <c r="E16" s="14">
        <v>5</v>
      </c>
      <c r="F16" s="14">
        <v>0</v>
      </c>
      <c r="G16" s="19">
        <v>33</v>
      </c>
      <c r="H16" s="19">
        <f t="shared" si="1"/>
        <v>3207800</v>
      </c>
      <c r="I16" s="19">
        <v>3205057</v>
      </c>
      <c r="J16" s="19">
        <v>533</v>
      </c>
      <c r="K16" s="14" t="s">
        <v>156</v>
      </c>
      <c r="L16" s="14">
        <v>2210</v>
      </c>
      <c r="M16" s="14">
        <v>0</v>
      </c>
      <c r="N16" s="116">
        <v>16591000</v>
      </c>
      <c r="O16" s="116">
        <v>16919000</v>
      </c>
      <c r="P16" s="116">
        <v>16591000</v>
      </c>
      <c r="Q16" s="116">
        <v>3683630</v>
      </c>
      <c r="R16" s="116">
        <v>118827</v>
      </c>
      <c r="S16" s="116">
        <v>128170</v>
      </c>
      <c r="T16" s="116">
        <v>113460</v>
      </c>
      <c r="U16" s="117" t="s">
        <v>59</v>
      </c>
    </row>
    <row r="17" spans="1:21" ht="9" customHeight="1" x14ac:dyDescent="0.15">
      <c r="A17" s="91"/>
      <c r="B17" s="14"/>
      <c r="C17" s="14"/>
      <c r="D17" s="14"/>
      <c r="E17" s="14"/>
      <c r="F17" s="14"/>
      <c r="G17" s="19"/>
      <c r="H17" s="19"/>
      <c r="I17" s="19"/>
      <c r="J17" s="19"/>
      <c r="K17" s="14"/>
      <c r="L17" s="14"/>
      <c r="M17" s="14"/>
      <c r="N17" s="116"/>
      <c r="O17" s="116"/>
      <c r="P17" s="116"/>
      <c r="Q17" s="116"/>
      <c r="R17" s="116"/>
      <c r="T17" s="116"/>
      <c r="U17" s="117"/>
    </row>
    <row r="18" spans="1:21" ht="13.5" customHeight="1" x14ac:dyDescent="0.15">
      <c r="A18" s="91" t="s">
        <v>60</v>
      </c>
      <c r="B18" s="14">
        <v>398334</v>
      </c>
      <c r="C18" s="14">
        <v>217218</v>
      </c>
      <c r="D18" s="14">
        <f t="shared" si="0"/>
        <v>217180</v>
      </c>
      <c r="E18" s="14">
        <v>5</v>
      </c>
      <c r="F18" s="14">
        <v>0</v>
      </c>
      <c r="G18" s="19">
        <v>33</v>
      </c>
      <c r="H18" s="19">
        <f t="shared" si="1"/>
        <v>3200233</v>
      </c>
      <c r="I18" s="19">
        <v>3196938</v>
      </c>
      <c r="J18" s="19">
        <v>552</v>
      </c>
      <c r="K18" s="14" t="s">
        <v>158</v>
      </c>
      <c r="L18" s="14">
        <v>2743</v>
      </c>
      <c r="M18" s="14">
        <v>0</v>
      </c>
      <c r="N18" s="116">
        <v>16570000</v>
      </c>
      <c r="O18" s="116">
        <v>16758000</v>
      </c>
      <c r="P18" s="116">
        <v>16444000</v>
      </c>
      <c r="Q18" s="116">
        <v>3836890</v>
      </c>
      <c r="R18" s="116">
        <v>123771</v>
      </c>
      <c r="S18" s="116">
        <v>127980</v>
      </c>
      <c r="T18" s="116">
        <v>115510</v>
      </c>
      <c r="U18" s="117" t="s">
        <v>60</v>
      </c>
    </row>
    <row r="19" spans="1:21" ht="13.5" customHeight="1" x14ac:dyDescent="0.15">
      <c r="A19" s="91" t="s">
        <v>61</v>
      </c>
      <c r="B19" s="14">
        <v>397941</v>
      </c>
      <c r="C19" s="14">
        <v>217127</v>
      </c>
      <c r="D19" s="14">
        <f t="shared" si="0"/>
        <v>217089</v>
      </c>
      <c r="E19" s="14">
        <v>5</v>
      </c>
      <c r="F19" s="14">
        <v>0</v>
      </c>
      <c r="G19" s="19">
        <v>33</v>
      </c>
      <c r="H19" s="19">
        <f t="shared" si="1"/>
        <v>3255437</v>
      </c>
      <c r="I19" s="19">
        <v>3252224</v>
      </c>
      <c r="J19" s="19">
        <v>542</v>
      </c>
      <c r="K19" s="14" t="s">
        <v>156</v>
      </c>
      <c r="L19" s="14">
        <v>2671</v>
      </c>
      <c r="M19" s="14">
        <v>0</v>
      </c>
      <c r="N19" s="116">
        <v>16499000</v>
      </c>
      <c r="O19" s="116">
        <v>16677000</v>
      </c>
      <c r="P19" s="116">
        <v>16203000</v>
      </c>
      <c r="Q19" s="116">
        <v>3658770</v>
      </c>
      <c r="R19" s="116">
        <v>121959</v>
      </c>
      <c r="S19" s="116">
        <v>134320</v>
      </c>
      <c r="T19" s="116">
        <v>102660</v>
      </c>
      <c r="U19" s="117" t="s">
        <v>61</v>
      </c>
    </row>
    <row r="20" spans="1:21" ht="13.5" customHeight="1" x14ac:dyDescent="0.15">
      <c r="A20" s="91" t="s">
        <v>62</v>
      </c>
      <c r="B20" s="14">
        <v>397577</v>
      </c>
      <c r="C20" s="14">
        <v>217177</v>
      </c>
      <c r="D20" s="14">
        <f t="shared" si="0"/>
        <v>217139</v>
      </c>
      <c r="E20" s="14">
        <v>5</v>
      </c>
      <c r="F20" s="14">
        <v>0</v>
      </c>
      <c r="G20" s="19">
        <v>33</v>
      </c>
      <c r="H20" s="19">
        <f t="shared" si="1"/>
        <v>3219627</v>
      </c>
      <c r="I20" s="19">
        <v>3216154</v>
      </c>
      <c r="J20" s="19">
        <v>487</v>
      </c>
      <c r="K20" s="14" t="s">
        <v>156</v>
      </c>
      <c r="L20" s="14">
        <v>2986</v>
      </c>
      <c r="M20" s="14">
        <v>0</v>
      </c>
      <c r="N20" s="116">
        <v>16431000</v>
      </c>
      <c r="O20" s="116">
        <v>16564000</v>
      </c>
      <c r="P20" s="116">
        <v>16431000</v>
      </c>
      <c r="Q20" s="116">
        <v>3778510</v>
      </c>
      <c r="R20" s="116">
        <v>124500</v>
      </c>
      <c r="S20" s="116">
        <v>124500</v>
      </c>
      <c r="T20" s="116">
        <v>117530</v>
      </c>
      <c r="U20" s="117" t="s">
        <v>62</v>
      </c>
    </row>
    <row r="21" spans="1:21" ht="13.5" customHeight="1" x14ac:dyDescent="0.15">
      <c r="A21" s="91" t="s">
        <v>63</v>
      </c>
      <c r="B21" s="14">
        <v>397276</v>
      </c>
      <c r="C21" s="14">
        <v>217148</v>
      </c>
      <c r="D21" s="14">
        <f t="shared" si="0"/>
        <v>217110</v>
      </c>
      <c r="E21" s="14">
        <v>5</v>
      </c>
      <c r="F21" s="14">
        <v>0</v>
      </c>
      <c r="G21" s="19">
        <v>33</v>
      </c>
      <c r="H21" s="19">
        <f t="shared" si="1"/>
        <v>3135197</v>
      </c>
      <c r="I21" s="19">
        <v>3132239</v>
      </c>
      <c r="J21" s="19">
        <v>512</v>
      </c>
      <c r="K21" s="14" t="s">
        <v>156</v>
      </c>
      <c r="L21" s="14">
        <v>2446</v>
      </c>
      <c r="M21" s="14">
        <v>0</v>
      </c>
      <c r="N21" s="116">
        <v>14625000</v>
      </c>
      <c r="O21" s="116">
        <v>16051000</v>
      </c>
      <c r="P21" s="116">
        <v>14625000</v>
      </c>
      <c r="Q21" s="116">
        <v>3573080</v>
      </c>
      <c r="R21" s="116">
        <v>119103</v>
      </c>
      <c r="S21" s="116">
        <v>123800</v>
      </c>
      <c r="T21" s="116">
        <v>111690</v>
      </c>
      <c r="U21" s="117" t="s">
        <v>63</v>
      </c>
    </row>
    <row r="22" spans="1:21" ht="9" customHeight="1" x14ac:dyDescent="0.15">
      <c r="A22" s="91"/>
      <c r="B22" s="14"/>
      <c r="C22" s="14"/>
      <c r="D22" s="14"/>
      <c r="E22" s="14"/>
      <c r="F22" s="14"/>
      <c r="G22" s="19"/>
      <c r="H22" s="19"/>
      <c r="I22" s="19"/>
      <c r="J22" s="19"/>
      <c r="K22" s="14"/>
      <c r="L22" s="14"/>
      <c r="M22" s="14"/>
      <c r="N22" s="116"/>
      <c r="O22" s="116"/>
      <c r="P22" s="116"/>
      <c r="Q22" s="116"/>
      <c r="R22" s="116"/>
      <c r="T22" s="116"/>
      <c r="U22" s="117"/>
    </row>
    <row r="23" spans="1:21" ht="13.5" customHeight="1" x14ac:dyDescent="0.15">
      <c r="A23" s="91" t="s">
        <v>64</v>
      </c>
      <c r="B23" s="14">
        <v>397033</v>
      </c>
      <c r="C23" s="14">
        <v>217103</v>
      </c>
      <c r="D23" s="14">
        <f t="shared" si="0"/>
        <v>217065</v>
      </c>
      <c r="E23" s="14">
        <v>5</v>
      </c>
      <c r="F23" s="14">
        <v>0</v>
      </c>
      <c r="G23" s="19">
        <v>33</v>
      </c>
      <c r="H23" s="19">
        <f t="shared" si="1"/>
        <v>3195471</v>
      </c>
      <c r="I23" s="19">
        <v>3192011</v>
      </c>
      <c r="J23" s="19">
        <v>594</v>
      </c>
      <c r="K23" s="14" t="s">
        <v>156</v>
      </c>
      <c r="L23" s="14">
        <v>2866</v>
      </c>
      <c r="M23" s="14">
        <v>0</v>
      </c>
      <c r="N23" s="116">
        <v>12821000</v>
      </c>
      <c r="O23" s="116">
        <v>14203000</v>
      </c>
      <c r="P23" s="116">
        <v>12821000</v>
      </c>
      <c r="Q23" s="116">
        <v>3724720</v>
      </c>
      <c r="R23" s="116">
        <v>120152</v>
      </c>
      <c r="S23" s="116">
        <v>127790</v>
      </c>
      <c r="T23" s="116">
        <v>115260</v>
      </c>
      <c r="U23" s="117" t="s">
        <v>64</v>
      </c>
    </row>
    <row r="24" spans="1:21" ht="13.5" customHeight="1" x14ac:dyDescent="0.15">
      <c r="A24" s="91" t="s">
        <v>147</v>
      </c>
      <c r="B24" s="14">
        <v>396826</v>
      </c>
      <c r="C24" s="14">
        <v>216931</v>
      </c>
      <c r="D24" s="14">
        <f t="shared" si="0"/>
        <v>216893</v>
      </c>
      <c r="E24" s="14">
        <v>5</v>
      </c>
      <c r="F24" s="14">
        <v>0</v>
      </c>
      <c r="G24" s="19">
        <v>33</v>
      </c>
      <c r="H24" s="19">
        <f t="shared" si="1"/>
        <v>3229356</v>
      </c>
      <c r="I24" s="19">
        <v>3226366</v>
      </c>
      <c r="J24" s="19">
        <v>567</v>
      </c>
      <c r="K24" s="14" t="s">
        <v>156</v>
      </c>
      <c r="L24" s="14">
        <v>2423</v>
      </c>
      <c r="M24" s="14">
        <v>0</v>
      </c>
      <c r="N24" s="116">
        <v>12020000</v>
      </c>
      <c r="O24" s="116">
        <v>12771000</v>
      </c>
      <c r="P24" s="116">
        <v>12020000</v>
      </c>
      <c r="Q24" s="116">
        <v>3625980</v>
      </c>
      <c r="R24" s="116">
        <v>116967</v>
      </c>
      <c r="S24" s="116">
        <v>125780</v>
      </c>
      <c r="T24" s="116">
        <v>106330</v>
      </c>
      <c r="U24" s="117" t="s">
        <v>147</v>
      </c>
    </row>
    <row r="25" spans="1:21" ht="13.5" customHeight="1" x14ac:dyDescent="0.15">
      <c r="A25" s="91" t="s">
        <v>65</v>
      </c>
      <c r="B25" s="14">
        <v>396381</v>
      </c>
      <c r="C25" s="14">
        <v>216888</v>
      </c>
      <c r="D25" s="14">
        <f t="shared" si="0"/>
        <v>216853</v>
      </c>
      <c r="E25" s="14">
        <v>5</v>
      </c>
      <c r="F25" s="14">
        <v>0</v>
      </c>
      <c r="G25" s="19">
        <v>30</v>
      </c>
      <c r="H25" s="19">
        <f t="shared" si="1"/>
        <v>3243798</v>
      </c>
      <c r="I25" s="19">
        <v>3241018</v>
      </c>
      <c r="J25" s="19">
        <v>554</v>
      </c>
      <c r="K25" s="14" t="s">
        <v>156</v>
      </c>
      <c r="L25" s="14">
        <v>2226</v>
      </c>
      <c r="M25" s="14">
        <v>0</v>
      </c>
      <c r="N25" s="116">
        <v>11384000</v>
      </c>
      <c r="O25" s="116">
        <v>11720000</v>
      </c>
      <c r="P25" s="116">
        <v>11384000</v>
      </c>
      <c r="Q25" s="116">
        <v>3211410</v>
      </c>
      <c r="R25" s="116">
        <v>114693</v>
      </c>
      <c r="S25" s="116">
        <v>117490</v>
      </c>
      <c r="T25" s="116">
        <v>110210</v>
      </c>
      <c r="U25" s="117" t="s">
        <v>65</v>
      </c>
    </row>
    <row r="26" spans="1:21" ht="13.5" customHeight="1" x14ac:dyDescent="0.15">
      <c r="A26" s="91" t="s">
        <v>66</v>
      </c>
      <c r="B26" s="14">
        <v>394529</v>
      </c>
      <c r="C26" s="14">
        <v>217321</v>
      </c>
      <c r="D26" s="14">
        <f t="shared" si="0"/>
        <v>217287</v>
      </c>
      <c r="E26" s="14">
        <v>5</v>
      </c>
      <c r="F26" s="14">
        <v>0</v>
      </c>
      <c r="G26" s="19">
        <v>29</v>
      </c>
      <c r="H26" s="19">
        <f t="shared" si="1"/>
        <v>3032906</v>
      </c>
      <c r="I26" s="19">
        <v>3030014</v>
      </c>
      <c r="J26" s="19">
        <v>549</v>
      </c>
      <c r="K26" s="14" t="s">
        <v>156</v>
      </c>
      <c r="L26" s="14">
        <v>2343</v>
      </c>
      <c r="M26" s="14">
        <v>0</v>
      </c>
      <c r="N26" s="116">
        <v>11828000</v>
      </c>
      <c r="O26" s="116">
        <v>11828000</v>
      </c>
      <c r="P26" s="116">
        <v>11171000</v>
      </c>
      <c r="Q26" s="116">
        <v>3525900</v>
      </c>
      <c r="R26" s="116">
        <v>113739</v>
      </c>
      <c r="S26" s="116">
        <v>117570</v>
      </c>
      <c r="T26" s="116">
        <v>107850</v>
      </c>
      <c r="U26" s="117" t="s">
        <v>66</v>
      </c>
    </row>
    <row r="27" spans="1:21" ht="4.5" customHeight="1" thickBot="1" x14ac:dyDescent="0.2">
      <c r="A27" s="119"/>
      <c r="B27" s="21"/>
      <c r="C27" s="7"/>
      <c r="D27" s="21"/>
      <c r="E27" s="21"/>
      <c r="F27" s="21"/>
      <c r="G27" s="21"/>
      <c r="H27" s="7"/>
      <c r="I27" s="21"/>
      <c r="J27" s="21"/>
      <c r="K27" s="21"/>
      <c r="L27" s="21"/>
      <c r="M27" s="120"/>
      <c r="N27" s="120"/>
      <c r="O27" s="120"/>
      <c r="P27" s="120"/>
      <c r="Q27" s="120"/>
      <c r="R27" s="120"/>
      <c r="S27" s="120"/>
      <c r="T27" s="120" t="s">
        <v>110</v>
      </c>
      <c r="U27" s="121"/>
    </row>
    <row r="28" spans="1:21" ht="13.5" customHeight="1" x14ac:dyDescent="0.15">
      <c r="A28" s="122" t="s">
        <v>111</v>
      </c>
      <c r="B28" s="123"/>
      <c r="C28" s="123"/>
      <c r="D28" s="122" t="s">
        <v>88</v>
      </c>
      <c r="M28" s="8"/>
    </row>
    <row r="30" spans="1:21" x14ac:dyDescent="0.15">
      <c r="B30" s="1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1" x14ac:dyDescent="0.15">
      <c r="C31" s="25"/>
      <c r="H31" s="25"/>
    </row>
    <row r="32" spans="1:21" x14ac:dyDescent="0.15">
      <c r="C32" s="25"/>
      <c r="H32" s="25"/>
    </row>
    <row r="33" spans="3:8" s="8" customFormat="1" ht="10.5" x14ac:dyDescent="0.15">
      <c r="C33" s="25"/>
      <c r="H33" s="25"/>
    </row>
    <row r="34" spans="3:8" s="8" customFormat="1" ht="10.5" x14ac:dyDescent="0.15">
      <c r="C34" s="25"/>
      <c r="H34" s="25"/>
    </row>
    <row r="35" spans="3:8" s="8" customFormat="1" ht="10.5" x14ac:dyDescent="0.15">
      <c r="C35" s="25"/>
      <c r="H35" s="25"/>
    </row>
    <row r="36" spans="3:8" s="8" customFormat="1" ht="10.5" x14ac:dyDescent="0.15">
      <c r="C36" s="25"/>
      <c r="H36" s="25"/>
    </row>
    <row r="37" spans="3:8" s="8" customFormat="1" ht="10.5" x14ac:dyDescent="0.15">
      <c r="C37" s="25"/>
      <c r="H37" s="25"/>
    </row>
    <row r="38" spans="3:8" s="8" customFormat="1" ht="10.5" x14ac:dyDescent="0.15">
      <c r="C38" s="25"/>
      <c r="H38" s="25"/>
    </row>
    <row r="39" spans="3:8" s="8" customFormat="1" ht="10.5" x14ac:dyDescent="0.15">
      <c r="C39" s="25"/>
      <c r="H39" s="25"/>
    </row>
    <row r="40" spans="3:8" s="8" customFormat="1" ht="10.5" x14ac:dyDescent="0.15">
      <c r="C40" s="25"/>
      <c r="H40" s="25"/>
    </row>
    <row r="41" spans="3:8" s="8" customFormat="1" ht="10.5" x14ac:dyDescent="0.15">
      <c r="C41" s="25"/>
      <c r="H41" s="25"/>
    </row>
    <row r="42" spans="3:8" s="8" customFormat="1" ht="10.5" x14ac:dyDescent="0.15">
      <c r="C42" s="25"/>
      <c r="H42" s="25"/>
    </row>
    <row r="43" spans="3:8" s="8" customFormat="1" ht="10.5" x14ac:dyDescent="0.15">
      <c r="C43" s="25"/>
      <c r="H43" s="25"/>
    </row>
    <row r="44" spans="3:8" s="8" customFormat="1" ht="10.5" x14ac:dyDescent="0.15">
      <c r="C44" s="25"/>
      <c r="H44" s="25"/>
    </row>
    <row r="45" spans="3:8" s="8" customFormat="1" ht="10.5" x14ac:dyDescent="0.15">
      <c r="C45" s="25"/>
      <c r="H45" s="25"/>
    </row>
    <row r="46" spans="3:8" s="8" customFormat="1" ht="10.5" x14ac:dyDescent="0.15">
      <c r="C46" s="25"/>
      <c r="H46" s="25"/>
    </row>
    <row r="47" spans="3:8" s="8" customFormat="1" ht="10.5" x14ac:dyDescent="0.15">
      <c r="C47" s="25"/>
    </row>
    <row r="48" spans="3:8" s="8" customFormat="1" ht="10.5" x14ac:dyDescent="0.15">
      <c r="C48" s="25"/>
    </row>
    <row r="49" spans="3:3" s="8" customFormat="1" ht="10.5" x14ac:dyDescent="0.15">
      <c r="C49" s="25"/>
    </row>
    <row r="50" spans="3:3" s="8" customFormat="1" ht="10.5" x14ac:dyDescent="0.15">
      <c r="C50" s="25"/>
    </row>
    <row r="51" spans="3:3" s="8" customFormat="1" ht="10.5" x14ac:dyDescent="0.15">
      <c r="C51" s="25"/>
    </row>
    <row r="52" spans="3:3" s="8" customFormat="1" ht="10.5" x14ac:dyDescent="0.15">
      <c r="C52" s="25"/>
    </row>
    <row r="53" spans="3:3" s="8" customFormat="1" ht="10.5" x14ac:dyDescent="0.15">
      <c r="C53" s="25"/>
    </row>
    <row r="54" spans="3:3" s="8" customFormat="1" ht="10.5" x14ac:dyDescent="0.15">
      <c r="C54" s="25"/>
    </row>
    <row r="55" spans="3:3" s="8" customFormat="1" ht="10.5" x14ac:dyDescent="0.15">
      <c r="C55" s="25"/>
    </row>
    <row r="56" spans="3:3" s="8" customFormat="1" ht="10.5" x14ac:dyDescent="0.15">
      <c r="C56" s="25"/>
    </row>
    <row r="57" spans="3:3" s="8" customFormat="1" ht="10.5" x14ac:dyDescent="0.15">
      <c r="C57" s="25"/>
    </row>
    <row r="58" spans="3:3" s="8" customFormat="1" ht="10.5" x14ac:dyDescent="0.15">
      <c r="C58" s="25"/>
    </row>
    <row r="59" spans="3:3" s="8" customFormat="1" ht="10.5" x14ac:dyDescent="0.15">
      <c r="C59" s="25"/>
    </row>
    <row r="60" spans="3:3" s="8" customFormat="1" ht="10.5" x14ac:dyDescent="0.15">
      <c r="C60" s="25"/>
    </row>
    <row r="61" spans="3:3" s="8" customFormat="1" ht="10.5" x14ac:dyDescent="0.15">
      <c r="C61" s="25"/>
    </row>
    <row r="62" spans="3:3" s="8" customFormat="1" ht="10.5" x14ac:dyDescent="0.15">
      <c r="C62" s="25"/>
    </row>
    <row r="63" spans="3:3" s="8" customFormat="1" ht="10.5" x14ac:dyDescent="0.15">
      <c r="C63" s="25"/>
    </row>
    <row r="64" spans="3:3" s="8" customFormat="1" ht="10.5" x14ac:dyDescent="0.15">
      <c r="C64" s="25"/>
    </row>
    <row r="65" spans="3:3" s="8" customFormat="1" ht="10.5" x14ac:dyDescent="0.15">
      <c r="C65" s="25"/>
    </row>
    <row r="66" spans="3:3" s="8" customFormat="1" ht="10.5" x14ac:dyDescent="0.15">
      <c r="C66" s="25"/>
    </row>
    <row r="67" spans="3:3" s="8" customFormat="1" ht="10.5" x14ac:dyDescent="0.15">
      <c r="C67" s="25"/>
    </row>
    <row r="68" spans="3:3" s="8" customFormat="1" ht="10.5" x14ac:dyDescent="0.15">
      <c r="C68" s="25"/>
    </row>
    <row r="69" spans="3:3" s="8" customFormat="1" ht="10.5" x14ac:dyDescent="0.15">
      <c r="C69" s="25"/>
    </row>
    <row r="70" spans="3:3" s="8" customFormat="1" ht="10.5" x14ac:dyDescent="0.15">
      <c r="C70" s="25"/>
    </row>
  </sheetData>
  <mergeCells count="25">
    <mergeCell ref="R4:R5"/>
    <mergeCell ref="S4:S5"/>
    <mergeCell ref="T4:T5"/>
    <mergeCell ref="K4:K5"/>
    <mergeCell ref="L4:L5"/>
    <mergeCell ref="N4:N5"/>
    <mergeCell ref="O4:O5"/>
    <mergeCell ref="P4:P5"/>
    <mergeCell ref="Q4:Q5"/>
    <mergeCell ref="I4:J4"/>
    <mergeCell ref="A1:L1"/>
    <mergeCell ref="M1:U1"/>
    <mergeCell ref="A3:A5"/>
    <mergeCell ref="B3:B5"/>
    <mergeCell ref="C3:G3"/>
    <mergeCell ref="H3:L3"/>
    <mergeCell ref="M3:M5"/>
    <mergeCell ref="N3:P3"/>
    <mergeCell ref="Q3:T3"/>
    <mergeCell ref="U3:U5"/>
    <mergeCell ref="C4:C5"/>
    <mergeCell ref="D4:E4"/>
    <mergeCell ref="F4:F5"/>
    <mergeCell ref="G4:G5"/>
    <mergeCell ref="H4:H5"/>
  </mergeCells>
  <phoneticPr fontId="2"/>
  <pageMargins left="0.4" right="0.59055118110236227" top="0.78740157480314965" bottom="0.78740157480314965" header="0.51181102362204722" footer="0.51181102362204722"/>
  <pageSetup paperSize="9" scale="74" fitToHeight="0" orientation="landscape" r:id="rId1"/>
  <headerFooter alignWithMargins="0"/>
  <ignoredErrors>
    <ignoredError sqref="H13:H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zoomScaleNormal="100" workbookViewId="0">
      <selection sqref="A1:J1"/>
    </sheetView>
  </sheetViews>
  <sheetFormatPr defaultRowHeight="13.5" x14ac:dyDescent="0.15"/>
  <cols>
    <col min="1" max="1" width="1.75" style="23" customWidth="1"/>
    <col min="2" max="2" width="17.375" style="23" bestFit="1" customWidth="1"/>
    <col min="3" max="19" width="9.125" style="23" customWidth="1"/>
    <col min="20" max="20" width="10" style="23" customWidth="1"/>
    <col min="21" max="16384" width="9" style="23"/>
  </cols>
  <sheetData>
    <row r="1" spans="1:20" s="20" customFormat="1" ht="17.25" x14ac:dyDescent="0.15">
      <c r="A1" s="160" t="s">
        <v>106</v>
      </c>
      <c r="B1" s="160"/>
      <c r="C1" s="160"/>
      <c r="D1" s="160"/>
      <c r="E1" s="160"/>
      <c r="F1" s="160"/>
      <c r="G1" s="160"/>
      <c r="H1" s="160"/>
      <c r="I1" s="160"/>
      <c r="J1" s="160"/>
      <c r="K1" s="181" t="s">
        <v>70</v>
      </c>
      <c r="L1" s="181"/>
      <c r="M1" s="181"/>
      <c r="N1" s="181"/>
      <c r="O1" s="181"/>
      <c r="P1" s="181"/>
      <c r="Q1" s="181"/>
      <c r="R1" s="181"/>
      <c r="S1" s="181"/>
      <c r="T1" s="181"/>
    </row>
    <row r="2" spans="1:20" ht="12" customHeight="1" thickBot="1" x14ac:dyDescent="0.2">
      <c r="A2" s="21"/>
      <c r="B2" s="21"/>
      <c r="C2" s="108"/>
      <c r="D2" s="22"/>
      <c r="E2" s="22"/>
      <c r="F2" s="22"/>
      <c r="G2" s="22"/>
      <c r="H2" s="22"/>
      <c r="I2" s="22"/>
      <c r="K2" s="24"/>
      <c r="L2" s="25"/>
      <c r="M2" s="25"/>
      <c r="N2" s="8"/>
      <c r="O2" s="25"/>
      <c r="P2" s="25"/>
      <c r="Q2" s="25"/>
      <c r="R2" s="25"/>
      <c r="S2" s="25"/>
      <c r="T2" s="8"/>
    </row>
    <row r="3" spans="1:20" x14ac:dyDescent="0.15">
      <c r="A3" s="162" t="s">
        <v>86</v>
      </c>
      <c r="B3" s="182"/>
      <c r="C3" s="26" t="s">
        <v>33</v>
      </c>
      <c r="D3" s="26" t="s">
        <v>33</v>
      </c>
      <c r="E3" s="105" t="s">
        <v>99</v>
      </c>
      <c r="F3" s="105" t="s">
        <v>99</v>
      </c>
      <c r="G3" s="105" t="s">
        <v>100</v>
      </c>
      <c r="H3" s="26" t="s">
        <v>34</v>
      </c>
      <c r="I3" s="26" t="s">
        <v>34</v>
      </c>
      <c r="J3" s="27" t="s">
        <v>34</v>
      </c>
      <c r="K3" s="28" t="s">
        <v>51</v>
      </c>
      <c r="L3" s="29" t="s">
        <v>47</v>
      </c>
      <c r="M3" s="29" t="s">
        <v>47</v>
      </c>
      <c r="N3" s="131" t="s">
        <v>41</v>
      </c>
      <c r="O3" s="30" t="s">
        <v>42</v>
      </c>
      <c r="P3" s="183" t="s">
        <v>43</v>
      </c>
      <c r="Q3" s="185" t="s">
        <v>44</v>
      </c>
      <c r="R3" s="186"/>
      <c r="S3" s="187"/>
      <c r="T3" s="174" t="s">
        <v>45</v>
      </c>
    </row>
    <row r="4" spans="1:20" x14ac:dyDescent="0.15">
      <c r="A4" s="158"/>
      <c r="B4" s="159"/>
      <c r="C4" s="132" t="s">
        <v>35</v>
      </c>
      <c r="D4" s="132" t="s">
        <v>36</v>
      </c>
      <c r="E4" s="132" t="s">
        <v>37</v>
      </c>
      <c r="F4" s="132" t="s">
        <v>101</v>
      </c>
      <c r="G4" s="132" t="s">
        <v>37</v>
      </c>
      <c r="H4" s="132" t="s">
        <v>37</v>
      </c>
      <c r="I4" s="132" t="s">
        <v>38</v>
      </c>
      <c r="J4" s="139" t="s">
        <v>36</v>
      </c>
      <c r="K4" s="31" t="s">
        <v>112</v>
      </c>
      <c r="L4" s="32" t="s">
        <v>52</v>
      </c>
      <c r="M4" s="32" t="s">
        <v>36</v>
      </c>
      <c r="N4" s="132" t="s">
        <v>113</v>
      </c>
      <c r="O4" s="33" t="s">
        <v>50</v>
      </c>
      <c r="P4" s="184"/>
      <c r="Q4" s="138" t="s">
        <v>48</v>
      </c>
      <c r="R4" s="138" t="s">
        <v>49</v>
      </c>
      <c r="S4" s="138" t="s">
        <v>114</v>
      </c>
      <c r="T4" s="188"/>
    </row>
    <row r="5" spans="1:20" ht="12.95" customHeight="1" x14ac:dyDescent="0.15">
      <c r="A5" s="193"/>
      <c r="B5" s="194"/>
      <c r="C5" s="34" t="s">
        <v>39</v>
      </c>
      <c r="D5" s="34" t="s">
        <v>40</v>
      </c>
      <c r="E5" s="34" t="s">
        <v>115</v>
      </c>
      <c r="F5" s="34" t="s">
        <v>39</v>
      </c>
      <c r="G5" s="34" t="s">
        <v>116</v>
      </c>
      <c r="H5" s="34" t="s">
        <v>116</v>
      </c>
      <c r="I5" s="34" t="s">
        <v>39</v>
      </c>
      <c r="J5" s="34" t="s">
        <v>40</v>
      </c>
      <c r="K5" s="35" t="s">
        <v>117</v>
      </c>
      <c r="L5" s="13" t="s">
        <v>39</v>
      </c>
      <c r="M5" s="13" t="s">
        <v>40</v>
      </c>
      <c r="N5" s="34" t="s">
        <v>118</v>
      </c>
      <c r="O5" s="13" t="s">
        <v>102</v>
      </c>
      <c r="P5" s="13" t="s">
        <v>46</v>
      </c>
      <c r="Q5" s="13" t="s">
        <v>46</v>
      </c>
      <c r="R5" s="13" t="s">
        <v>46</v>
      </c>
      <c r="S5" s="13" t="s">
        <v>46</v>
      </c>
      <c r="T5" s="34" t="s">
        <v>119</v>
      </c>
    </row>
    <row r="6" spans="1:20" ht="12.95" customHeight="1" x14ac:dyDescent="0.15">
      <c r="A6" s="36" t="s">
        <v>120</v>
      </c>
      <c r="B6" s="133"/>
      <c r="C6" s="135"/>
      <c r="D6" s="135"/>
      <c r="E6" s="36"/>
      <c r="F6" s="36"/>
      <c r="G6" s="37"/>
      <c r="H6" s="37"/>
      <c r="I6" s="37"/>
      <c r="J6" s="37"/>
      <c r="K6" s="38"/>
      <c r="L6" s="44"/>
      <c r="M6" s="44"/>
      <c r="N6" s="34"/>
      <c r="O6" s="13"/>
      <c r="P6" s="13"/>
      <c r="Q6" s="13"/>
      <c r="R6" s="13"/>
      <c r="S6" s="13"/>
      <c r="T6" s="34"/>
    </row>
    <row r="7" spans="1:20" ht="12.95" customHeight="1" x14ac:dyDescent="0.15">
      <c r="A7" s="36"/>
      <c r="B7" s="39" t="s">
        <v>53</v>
      </c>
      <c r="C7" s="190">
        <v>430026</v>
      </c>
      <c r="D7" s="189">
        <v>210344</v>
      </c>
      <c r="E7" s="9">
        <v>6780.6</v>
      </c>
      <c r="F7" s="12">
        <v>387730</v>
      </c>
      <c r="G7" s="9">
        <v>823.7</v>
      </c>
      <c r="H7" s="9">
        <v>5573.5</v>
      </c>
      <c r="I7" s="12">
        <v>397340</v>
      </c>
      <c r="J7" s="12">
        <v>194015</v>
      </c>
      <c r="K7" s="106">
        <v>92.39906424262719</v>
      </c>
      <c r="L7" s="10">
        <v>384109</v>
      </c>
      <c r="M7" s="10">
        <v>187372</v>
      </c>
      <c r="N7" s="11">
        <v>96.670106206271711</v>
      </c>
      <c r="O7" s="10">
        <v>129746</v>
      </c>
      <c r="P7" s="10">
        <v>9</v>
      </c>
      <c r="Q7" s="10">
        <v>17</v>
      </c>
      <c r="R7" s="10">
        <v>2</v>
      </c>
      <c r="S7" s="10">
        <v>127</v>
      </c>
      <c r="T7" s="9">
        <v>1726</v>
      </c>
    </row>
    <row r="8" spans="1:20" ht="12.95" customHeight="1" x14ac:dyDescent="0.15">
      <c r="A8" s="36"/>
      <c r="B8" s="39" t="s">
        <v>54</v>
      </c>
      <c r="C8" s="190"/>
      <c r="D8" s="189"/>
      <c r="E8" s="9">
        <v>189.7</v>
      </c>
      <c r="F8" s="12">
        <v>6870</v>
      </c>
      <c r="G8" s="58" t="s">
        <v>30</v>
      </c>
      <c r="H8" s="57">
        <v>167.4</v>
      </c>
      <c r="I8" s="12">
        <v>5718</v>
      </c>
      <c r="J8" s="12">
        <v>3143</v>
      </c>
      <c r="K8" s="106">
        <v>1.3296870421788449</v>
      </c>
      <c r="L8" s="10">
        <v>4726</v>
      </c>
      <c r="M8" s="10">
        <v>2629</v>
      </c>
      <c r="N8" s="11">
        <v>82.651276670164393</v>
      </c>
      <c r="O8" s="13" t="s">
        <v>30</v>
      </c>
      <c r="P8" s="13">
        <v>3</v>
      </c>
      <c r="Q8" s="13" t="s">
        <v>30</v>
      </c>
      <c r="R8" s="13" t="s">
        <v>30</v>
      </c>
      <c r="S8" s="13">
        <v>41</v>
      </c>
      <c r="T8" s="9">
        <v>106.5</v>
      </c>
    </row>
    <row r="9" spans="1:20" ht="12.95" customHeight="1" x14ac:dyDescent="0.15">
      <c r="A9" s="36"/>
      <c r="B9" s="39" t="s">
        <v>55</v>
      </c>
      <c r="C9" s="190"/>
      <c r="D9" s="189"/>
      <c r="E9" s="40">
        <v>162.9</v>
      </c>
      <c r="F9" s="41">
        <v>9400</v>
      </c>
      <c r="G9" s="40">
        <v>162.9</v>
      </c>
      <c r="H9" s="40">
        <v>162.9</v>
      </c>
      <c r="I9" s="41">
        <v>4792</v>
      </c>
      <c r="J9" s="41">
        <v>2109</v>
      </c>
      <c r="K9" s="48">
        <v>1.1143512252747507</v>
      </c>
      <c r="L9" s="13">
        <v>4036</v>
      </c>
      <c r="M9" s="13">
        <v>1783</v>
      </c>
      <c r="N9" s="49">
        <v>84.223706176961599</v>
      </c>
      <c r="O9" s="13">
        <v>1109</v>
      </c>
      <c r="P9" s="13">
        <v>5</v>
      </c>
      <c r="Q9" s="13" t="s">
        <v>30</v>
      </c>
      <c r="R9" s="13" t="s">
        <v>30</v>
      </c>
      <c r="S9" s="13">
        <v>101</v>
      </c>
      <c r="T9" s="40">
        <v>77.599999999999994</v>
      </c>
    </row>
    <row r="10" spans="1:20" ht="12.95" customHeight="1" x14ac:dyDescent="0.15">
      <c r="A10" s="42"/>
      <c r="B10" s="39" t="s">
        <v>57</v>
      </c>
      <c r="C10" s="190"/>
      <c r="D10" s="189"/>
      <c r="E10" s="50">
        <v>140.4</v>
      </c>
      <c r="F10" s="51">
        <v>6969</v>
      </c>
      <c r="G10" s="50">
        <v>140.4</v>
      </c>
      <c r="H10" s="50">
        <v>140.4</v>
      </c>
      <c r="I10" s="51">
        <v>2692</v>
      </c>
      <c r="J10" s="51">
        <v>1426</v>
      </c>
      <c r="K10" s="50">
        <v>0.62600865994149191</v>
      </c>
      <c r="L10" s="17">
        <v>2300</v>
      </c>
      <c r="M10" s="17">
        <v>1222</v>
      </c>
      <c r="N10" s="49">
        <v>85.43833580980683</v>
      </c>
      <c r="O10" s="17">
        <v>726</v>
      </c>
      <c r="P10" s="17">
        <v>4</v>
      </c>
      <c r="Q10" s="17">
        <v>2</v>
      </c>
      <c r="R10" s="18" t="s">
        <v>30</v>
      </c>
      <c r="S10" s="17">
        <v>21</v>
      </c>
      <c r="T10" s="50">
        <v>41.7</v>
      </c>
    </row>
    <row r="11" spans="1:20" ht="12.95" customHeight="1" x14ac:dyDescent="0.15">
      <c r="A11" s="56"/>
      <c r="B11" s="136" t="s">
        <v>56</v>
      </c>
      <c r="C11" s="190"/>
      <c r="D11" s="189"/>
      <c r="E11" s="9">
        <v>7273.5999999999995</v>
      </c>
      <c r="F11" s="12">
        <v>410969</v>
      </c>
      <c r="G11" s="9">
        <v>1127</v>
      </c>
      <c r="H11" s="9">
        <v>6044.1999999999989</v>
      </c>
      <c r="I11" s="12">
        <v>410542</v>
      </c>
      <c r="J11" s="12">
        <v>200693</v>
      </c>
      <c r="K11" s="9">
        <v>95.469111170022273</v>
      </c>
      <c r="L11" s="12">
        <v>395171</v>
      </c>
      <c r="M11" s="12">
        <v>193006</v>
      </c>
      <c r="N11" s="11">
        <v>96.255925094143834</v>
      </c>
      <c r="O11" s="10">
        <v>131581</v>
      </c>
      <c r="P11" s="10">
        <v>21</v>
      </c>
      <c r="Q11" s="10">
        <v>19</v>
      </c>
      <c r="R11" s="10">
        <v>2</v>
      </c>
      <c r="S11" s="10">
        <v>290</v>
      </c>
      <c r="T11" s="59">
        <v>1951.8</v>
      </c>
    </row>
    <row r="12" spans="1:20" ht="12.95" customHeight="1" x14ac:dyDescent="0.15">
      <c r="A12" s="36" t="s">
        <v>121</v>
      </c>
      <c r="B12" s="133"/>
      <c r="C12" s="46"/>
      <c r="D12" s="46"/>
      <c r="E12" s="36"/>
      <c r="F12" s="36"/>
      <c r="G12" s="37"/>
      <c r="H12" s="37"/>
      <c r="I12" s="37"/>
      <c r="J12" s="37"/>
      <c r="K12" s="38"/>
      <c r="L12" s="44"/>
      <c r="M12" s="44"/>
      <c r="N12" s="34"/>
      <c r="O12" s="13"/>
      <c r="P12" s="13"/>
      <c r="Q12" s="13"/>
      <c r="R12" s="13"/>
      <c r="S12" s="13"/>
      <c r="T12" s="34"/>
    </row>
    <row r="13" spans="1:20" ht="12.95" customHeight="1" x14ac:dyDescent="0.15">
      <c r="A13" s="36"/>
      <c r="B13" s="39" t="s">
        <v>53</v>
      </c>
      <c r="C13" s="189">
        <v>424094</v>
      </c>
      <c r="D13" s="189">
        <v>208293</v>
      </c>
      <c r="E13" s="9">
        <v>6780.6</v>
      </c>
      <c r="F13" s="12">
        <v>387730</v>
      </c>
      <c r="G13" s="9">
        <v>823.7</v>
      </c>
      <c r="H13" s="9">
        <v>5607.4</v>
      </c>
      <c r="I13" s="12">
        <v>392988</v>
      </c>
      <c r="J13" s="12">
        <v>192515</v>
      </c>
      <c r="K13" s="106">
        <v>92.665305333251595</v>
      </c>
      <c r="L13" s="10">
        <v>381740</v>
      </c>
      <c r="M13" s="10">
        <v>186845</v>
      </c>
      <c r="N13" s="11">
        <v>97.137826091381925</v>
      </c>
      <c r="O13" s="10">
        <v>129078</v>
      </c>
      <c r="P13" s="10">
        <v>9</v>
      </c>
      <c r="Q13" s="10">
        <v>17</v>
      </c>
      <c r="R13" s="10">
        <v>2</v>
      </c>
      <c r="S13" s="10">
        <v>131</v>
      </c>
      <c r="T13" s="9">
        <v>1729.6</v>
      </c>
    </row>
    <row r="14" spans="1:20" ht="12.95" customHeight="1" x14ac:dyDescent="0.15">
      <c r="A14" s="36"/>
      <c r="B14" s="39" t="s">
        <v>54</v>
      </c>
      <c r="C14" s="189"/>
      <c r="D14" s="189"/>
      <c r="E14" s="9">
        <v>189.7</v>
      </c>
      <c r="F14" s="12">
        <v>6870</v>
      </c>
      <c r="G14" s="109" t="s">
        <v>30</v>
      </c>
      <c r="H14" s="57">
        <v>166.8</v>
      </c>
      <c r="I14" s="12">
        <v>5589</v>
      </c>
      <c r="J14" s="12">
        <v>3117</v>
      </c>
      <c r="K14" s="106">
        <v>1.3178682084632181</v>
      </c>
      <c r="L14" s="10">
        <v>4653</v>
      </c>
      <c r="M14" s="10">
        <v>2625</v>
      </c>
      <c r="N14" s="11">
        <v>83.252818035426728</v>
      </c>
      <c r="O14" s="13">
        <v>0</v>
      </c>
      <c r="P14" s="13">
        <v>3</v>
      </c>
      <c r="Q14" s="13">
        <v>0</v>
      </c>
      <c r="R14" s="13">
        <v>0</v>
      </c>
      <c r="S14" s="13">
        <v>42</v>
      </c>
      <c r="T14" s="9">
        <v>106.6</v>
      </c>
    </row>
    <row r="15" spans="1:20" ht="12.95" customHeight="1" x14ac:dyDescent="0.15">
      <c r="A15" s="36"/>
      <c r="B15" s="39" t="s">
        <v>55</v>
      </c>
      <c r="C15" s="189"/>
      <c r="D15" s="189"/>
      <c r="E15" s="40">
        <v>162.9</v>
      </c>
      <c r="F15" s="41">
        <v>9400</v>
      </c>
      <c r="G15" s="40">
        <v>162.9</v>
      </c>
      <c r="H15" s="40">
        <v>162.9</v>
      </c>
      <c r="I15" s="41">
        <v>4852</v>
      </c>
      <c r="J15" s="41">
        <v>2172</v>
      </c>
      <c r="K15" s="48">
        <v>1.1440859809381883</v>
      </c>
      <c r="L15" s="13">
        <v>4164</v>
      </c>
      <c r="M15" s="13">
        <v>1866</v>
      </c>
      <c r="N15" s="49">
        <v>85.82028029678483</v>
      </c>
      <c r="O15" s="13">
        <v>1066</v>
      </c>
      <c r="P15" s="13">
        <v>5</v>
      </c>
      <c r="Q15" s="13">
        <v>0</v>
      </c>
      <c r="R15" s="13">
        <v>0</v>
      </c>
      <c r="S15" s="13">
        <v>101</v>
      </c>
      <c r="T15" s="40">
        <v>77.599999999999994</v>
      </c>
    </row>
    <row r="16" spans="1:20" ht="12.95" customHeight="1" x14ac:dyDescent="0.15">
      <c r="A16" s="42"/>
      <c r="B16" s="39" t="s">
        <v>57</v>
      </c>
      <c r="C16" s="189"/>
      <c r="D16" s="189"/>
      <c r="E16" s="50">
        <v>140.4</v>
      </c>
      <c r="F16" s="51">
        <v>6969</v>
      </c>
      <c r="G16" s="50">
        <v>140.4</v>
      </c>
      <c r="H16" s="50">
        <v>140.4</v>
      </c>
      <c r="I16" s="51">
        <v>2614</v>
      </c>
      <c r="J16" s="51">
        <v>1417</v>
      </c>
      <c r="K16" s="50">
        <v>0.6163727852787354</v>
      </c>
      <c r="L16" s="17">
        <v>2274</v>
      </c>
      <c r="M16" s="17">
        <v>1234</v>
      </c>
      <c r="N16" s="49">
        <v>86.99311400153023</v>
      </c>
      <c r="O16" s="17">
        <v>700</v>
      </c>
      <c r="P16" s="17">
        <v>4</v>
      </c>
      <c r="Q16" s="17">
        <v>2</v>
      </c>
      <c r="R16" s="18">
        <v>0</v>
      </c>
      <c r="S16" s="17">
        <v>21</v>
      </c>
      <c r="T16" s="50">
        <v>41.7</v>
      </c>
    </row>
    <row r="17" spans="1:20" ht="12.75" customHeight="1" x14ac:dyDescent="0.15">
      <c r="A17" s="56"/>
      <c r="B17" s="137" t="s">
        <v>56</v>
      </c>
      <c r="C17" s="189"/>
      <c r="D17" s="189"/>
      <c r="E17" s="9">
        <v>7273.5999999999995</v>
      </c>
      <c r="F17" s="12">
        <v>410969</v>
      </c>
      <c r="G17" s="9">
        <v>1127</v>
      </c>
      <c r="H17" s="9">
        <v>6077.4999999999991</v>
      </c>
      <c r="I17" s="12">
        <v>406043</v>
      </c>
      <c r="J17" s="12">
        <v>199221</v>
      </c>
      <c r="K17" s="9">
        <v>95.743632307931733</v>
      </c>
      <c r="L17" s="12">
        <v>392831</v>
      </c>
      <c r="M17" s="12">
        <v>192570</v>
      </c>
      <c r="N17" s="11">
        <v>96.746157426676476</v>
      </c>
      <c r="O17" s="10">
        <v>130844</v>
      </c>
      <c r="P17" s="10">
        <v>21</v>
      </c>
      <c r="Q17" s="10">
        <v>19</v>
      </c>
      <c r="R17" s="10">
        <v>2</v>
      </c>
      <c r="S17" s="10">
        <v>295</v>
      </c>
      <c r="T17" s="59">
        <v>1955.4999999999998</v>
      </c>
    </row>
    <row r="18" spans="1:20" ht="12.95" customHeight="1" x14ac:dyDescent="0.15">
      <c r="A18" s="36" t="s">
        <v>122</v>
      </c>
      <c r="B18" s="133"/>
      <c r="C18" s="46"/>
      <c r="D18" s="46"/>
    </row>
    <row r="19" spans="1:20" ht="12.95" customHeight="1" x14ac:dyDescent="0.15">
      <c r="A19" s="36"/>
      <c r="B19" s="39" t="s">
        <v>53</v>
      </c>
      <c r="C19" s="190">
        <v>418998</v>
      </c>
      <c r="D19" s="189" t="s">
        <v>154</v>
      </c>
      <c r="E19" s="81">
        <v>6506.9</v>
      </c>
      <c r="F19" s="10">
        <v>373910</v>
      </c>
      <c r="G19" s="81">
        <v>894.9</v>
      </c>
      <c r="H19" s="81">
        <v>5341.3</v>
      </c>
      <c r="I19" s="10">
        <v>388635</v>
      </c>
      <c r="J19" s="10">
        <v>191876</v>
      </c>
      <c r="K19" s="107">
        <v>92.753426030673182</v>
      </c>
      <c r="L19" s="10">
        <v>377721</v>
      </c>
      <c r="M19" s="10">
        <v>186315</v>
      </c>
      <c r="N19" s="82">
        <v>97.191709444594537</v>
      </c>
      <c r="O19" s="10">
        <v>128242</v>
      </c>
      <c r="P19" s="10">
        <v>9</v>
      </c>
      <c r="Q19" s="10">
        <v>17</v>
      </c>
      <c r="R19" s="10">
        <v>2</v>
      </c>
      <c r="S19" s="10">
        <v>131</v>
      </c>
      <c r="T19" s="81">
        <v>1731.3</v>
      </c>
    </row>
    <row r="20" spans="1:20" ht="12.95" customHeight="1" x14ac:dyDescent="0.15">
      <c r="A20" s="36"/>
      <c r="B20" s="39" t="s">
        <v>54</v>
      </c>
      <c r="C20" s="190"/>
      <c r="D20" s="189"/>
      <c r="E20" s="81">
        <v>190.7</v>
      </c>
      <c r="F20" s="10">
        <v>4740</v>
      </c>
      <c r="G20" s="81">
        <v>0</v>
      </c>
      <c r="H20" s="81">
        <v>170.1</v>
      </c>
      <c r="I20" s="10">
        <v>5479</v>
      </c>
      <c r="J20" s="10">
        <v>3079</v>
      </c>
      <c r="K20" s="107">
        <v>1.3076434732385356</v>
      </c>
      <c r="L20" s="10">
        <v>4642</v>
      </c>
      <c r="M20" s="10">
        <v>2633</v>
      </c>
      <c r="N20" s="82">
        <v>84.72348968789926</v>
      </c>
      <c r="O20" s="10">
        <v>0</v>
      </c>
      <c r="P20" s="13">
        <v>3</v>
      </c>
      <c r="Q20" s="10">
        <v>0</v>
      </c>
      <c r="R20" s="10">
        <v>0</v>
      </c>
      <c r="S20" s="13">
        <v>43</v>
      </c>
      <c r="T20" s="81">
        <v>106.8</v>
      </c>
    </row>
    <row r="21" spans="1:20" ht="12.95" customHeight="1" x14ac:dyDescent="0.15">
      <c r="A21" s="36"/>
      <c r="B21" s="39" t="s">
        <v>55</v>
      </c>
      <c r="C21" s="190"/>
      <c r="D21" s="189"/>
      <c r="E21" s="83">
        <v>162.9</v>
      </c>
      <c r="F21" s="13">
        <v>9400</v>
      </c>
      <c r="G21" s="83">
        <v>162.9</v>
      </c>
      <c r="H21" s="83">
        <v>162.9</v>
      </c>
      <c r="I21" s="13">
        <v>4750</v>
      </c>
      <c r="J21" s="13">
        <v>2173</v>
      </c>
      <c r="K21" s="83">
        <v>1.1336569625630672</v>
      </c>
      <c r="L21" s="13">
        <v>4088</v>
      </c>
      <c r="M21" s="13">
        <v>1840</v>
      </c>
      <c r="N21" s="82">
        <v>86.063157894736847</v>
      </c>
      <c r="O21" s="13">
        <v>1111</v>
      </c>
      <c r="P21" s="13">
        <v>5</v>
      </c>
      <c r="Q21" s="10">
        <v>0</v>
      </c>
      <c r="R21" s="10">
        <v>0</v>
      </c>
      <c r="S21" s="13">
        <v>101</v>
      </c>
      <c r="T21" s="83">
        <v>77.599999999999994</v>
      </c>
    </row>
    <row r="22" spans="1:20" ht="12.95" customHeight="1" x14ac:dyDescent="0.15">
      <c r="A22" s="42"/>
      <c r="B22" s="39" t="s">
        <v>57</v>
      </c>
      <c r="C22" s="190"/>
      <c r="D22" s="189"/>
      <c r="E22" s="84">
        <v>140.4</v>
      </c>
      <c r="F22" s="17">
        <v>6969</v>
      </c>
      <c r="G22" s="84">
        <v>140.4</v>
      </c>
      <c r="H22" s="84">
        <v>140.4</v>
      </c>
      <c r="I22" s="17">
        <v>2552</v>
      </c>
      <c r="J22" s="17">
        <v>1406</v>
      </c>
      <c r="K22" s="85">
        <v>0.60907211967598895</v>
      </c>
      <c r="L22" s="17">
        <v>2234</v>
      </c>
      <c r="M22" s="17">
        <v>1233</v>
      </c>
      <c r="N22" s="82">
        <v>87.539184952978061</v>
      </c>
      <c r="O22" s="17">
        <v>684</v>
      </c>
      <c r="P22" s="17">
        <v>4</v>
      </c>
      <c r="Q22" s="17">
        <v>2</v>
      </c>
      <c r="R22" s="10">
        <v>0</v>
      </c>
      <c r="S22" s="17">
        <v>21</v>
      </c>
      <c r="T22" s="84">
        <v>41.7</v>
      </c>
    </row>
    <row r="23" spans="1:20" ht="12.95" customHeight="1" x14ac:dyDescent="0.15">
      <c r="A23" s="56"/>
      <c r="B23" s="136" t="s">
        <v>56</v>
      </c>
      <c r="C23" s="190"/>
      <c r="D23" s="189"/>
      <c r="E23" s="81">
        <v>7000.8999999999987</v>
      </c>
      <c r="F23" s="10">
        <v>395019</v>
      </c>
      <c r="G23" s="81">
        <v>1198.2</v>
      </c>
      <c r="H23" s="81">
        <v>5814.7</v>
      </c>
      <c r="I23" s="10">
        <v>401416</v>
      </c>
      <c r="J23" s="10">
        <v>198534</v>
      </c>
      <c r="K23" s="82">
        <v>95.803798586150762</v>
      </c>
      <c r="L23" s="10">
        <v>388685</v>
      </c>
      <c r="M23" s="10">
        <v>192021</v>
      </c>
      <c r="N23" s="82">
        <v>96.828477190744763</v>
      </c>
      <c r="O23" s="10">
        <v>130037</v>
      </c>
      <c r="P23" s="10">
        <v>21</v>
      </c>
      <c r="Q23" s="10">
        <v>19</v>
      </c>
      <c r="R23" s="10">
        <v>2</v>
      </c>
      <c r="S23" s="10">
        <v>296</v>
      </c>
      <c r="T23" s="81">
        <v>1957.3999999999999</v>
      </c>
    </row>
    <row r="24" spans="1:20" ht="12.95" customHeight="1" x14ac:dyDescent="0.15">
      <c r="A24" s="36" t="s">
        <v>123</v>
      </c>
      <c r="B24" s="133"/>
      <c r="C24" s="46"/>
      <c r="D24" s="46"/>
      <c r="E24" s="36"/>
      <c r="F24" s="36"/>
      <c r="G24" s="37"/>
      <c r="H24" s="37"/>
      <c r="I24" s="37"/>
      <c r="J24" s="37"/>
      <c r="K24" s="38"/>
      <c r="L24" s="44"/>
      <c r="M24" s="44"/>
      <c r="N24" s="34"/>
      <c r="O24" s="13"/>
      <c r="P24" s="13"/>
      <c r="Q24" s="13"/>
      <c r="R24" s="13"/>
      <c r="S24" s="13"/>
      <c r="T24" s="34"/>
    </row>
    <row r="25" spans="1:20" ht="12.95" customHeight="1" x14ac:dyDescent="0.15">
      <c r="A25" s="36"/>
      <c r="B25" s="39" t="s">
        <v>53</v>
      </c>
      <c r="C25" s="189">
        <v>413845</v>
      </c>
      <c r="D25" s="189" t="s">
        <v>155</v>
      </c>
      <c r="E25" s="81">
        <v>6506.9</v>
      </c>
      <c r="F25" s="10">
        <v>373910</v>
      </c>
      <c r="G25" s="81">
        <v>934.8</v>
      </c>
      <c r="H25" s="81">
        <v>5348.3</v>
      </c>
      <c r="I25" s="10">
        <v>384771</v>
      </c>
      <c r="J25" s="10">
        <v>191496</v>
      </c>
      <c r="K25" s="107">
        <v>92.974664427503058</v>
      </c>
      <c r="L25" s="10">
        <v>374433</v>
      </c>
      <c r="M25" s="10">
        <v>186162</v>
      </c>
      <c r="N25" s="82">
        <f>L25/I25*100</f>
        <v>97.313207076416887</v>
      </c>
      <c r="O25" s="10">
        <v>127585</v>
      </c>
      <c r="P25" s="10">
        <v>9</v>
      </c>
      <c r="Q25" s="10">
        <v>17</v>
      </c>
      <c r="R25" s="10">
        <v>2</v>
      </c>
      <c r="S25" s="10">
        <v>131</v>
      </c>
      <c r="T25" s="81">
        <v>1733.1</v>
      </c>
    </row>
    <row r="26" spans="1:20" ht="12.95" customHeight="1" x14ac:dyDescent="0.15">
      <c r="A26" s="36"/>
      <c r="B26" s="39" t="s">
        <v>54</v>
      </c>
      <c r="C26" s="189"/>
      <c r="D26" s="189"/>
      <c r="E26" s="81">
        <v>190.7</v>
      </c>
      <c r="F26" s="10">
        <v>4740</v>
      </c>
      <c r="G26" s="82" t="s">
        <v>151</v>
      </c>
      <c r="H26" s="81">
        <v>170.8</v>
      </c>
      <c r="I26" s="10">
        <v>5377</v>
      </c>
      <c r="J26" s="10">
        <v>3058</v>
      </c>
      <c r="K26" s="107">
        <v>1.2992787154611025</v>
      </c>
      <c r="L26" s="10">
        <v>4636</v>
      </c>
      <c r="M26" s="10">
        <v>2658</v>
      </c>
      <c r="N26" s="82">
        <f>L26/I26*100</f>
        <v>86.219081272084807</v>
      </c>
      <c r="O26" s="110" t="s">
        <v>151</v>
      </c>
      <c r="P26" s="10">
        <v>3</v>
      </c>
      <c r="Q26" s="110" t="s">
        <v>151</v>
      </c>
      <c r="R26" s="110" t="s">
        <v>142</v>
      </c>
      <c r="S26" s="10">
        <v>43</v>
      </c>
      <c r="T26" s="81">
        <v>106.8</v>
      </c>
    </row>
    <row r="27" spans="1:20" ht="12.95" customHeight="1" x14ac:dyDescent="0.15">
      <c r="A27" s="36"/>
      <c r="B27" s="39" t="s">
        <v>55</v>
      </c>
      <c r="C27" s="190"/>
      <c r="D27" s="189"/>
      <c r="E27" s="81">
        <v>162.9</v>
      </c>
      <c r="F27" s="10">
        <v>9400</v>
      </c>
      <c r="G27" s="81">
        <v>162.9</v>
      </c>
      <c r="H27" s="81">
        <v>162.9</v>
      </c>
      <c r="I27" s="10">
        <v>4630</v>
      </c>
      <c r="J27" s="10">
        <v>2160</v>
      </c>
      <c r="K27" s="107">
        <v>1.1187763534656696</v>
      </c>
      <c r="L27" s="10">
        <v>3985</v>
      </c>
      <c r="M27" s="10">
        <v>1832</v>
      </c>
      <c r="N27" s="82">
        <f>L27/I27*100</f>
        <v>86.069114470842337</v>
      </c>
      <c r="O27" s="10">
        <v>1130</v>
      </c>
      <c r="P27" s="10">
        <v>5</v>
      </c>
      <c r="Q27" s="110" t="s">
        <v>151</v>
      </c>
      <c r="R27" s="110" t="s">
        <v>142</v>
      </c>
      <c r="S27" s="10">
        <v>101</v>
      </c>
      <c r="T27" s="81">
        <v>77.599999999999994</v>
      </c>
    </row>
    <row r="28" spans="1:20" ht="12.95" customHeight="1" x14ac:dyDescent="0.15">
      <c r="A28" s="42"/>
      <c r="B28" s="39" t="s">
        <v>57</v>
      </c>
      <c r="C28" s="190"/>
      <c r="D28" s="189"/>
      <c r="E28" s="81">
        <v>140.4</v>
      </c>
      <c r="F28" s="10">
        <v>6969</v>
      </c>
      <c r="G28" s="81">
        <v>140.4</v>
      </c>
      <c r="H28" s="81">
        <v>140.4</v>
      </c>
      <c r="I28" s="10">
        <v>2474</v>
      </c>
      <c r="J28" s="10">
        <v>1388</v>
      </c>
      <c r="K28" s="107">
        <v>0.59780835820174216</v>
      </c>
      <c r="L28" s="10">
        <v>2186</v>
      </c>
      <c r="M28" s="10">
        <v>1228</v>
      </c>
      <c r="N28" s="82">
        <f>L28/I28*100</f>
        <v>88.358932902182701</v>
      </c>
      <c r="O28" s="10">
        <v>675</v>
      </c>
      <c r="P28" s="10">
        <v>4</v>
      </c>
      <c r="Q28" s="10">
        <v>2</v>
      </c>
      <c r="R28" s="10">
        <v>2</v>
      </c>
      <c r="S28" s="10">
        <v>21</v>
      </c>
      <c r="T28" s="81">
        <v>41.7</v>
      </c>
    </row>
    <row r="29" spans="1:20" ht="12.95" customHeight="1" x14ac:dyDescent="0.15">
      <c r="A29" s="56"/>
      <c r="B29" s="136" t="s">
        <v>56</v>
      </c>
      <c r="C29" s="190"/>
      <c r="D29" s="189"/>
      <c r="E29" s="81">
        <f>SUM(E25:E28)</f>
        <v>7000.8999999999987</v>
      </c>
      <c r="F29" s="10">
        <f>SUM(F25:F28)</f>
        <v>395019</v>
      </c>
      <c r="G29" s="81">
        <f>SUM(G25,G27:G28)</f>
        <v>1238.1000000000001</v>
      </c>
      <c r="H29" s="81">
        <f t="shared" ref="H29:M29" si="0">SUM(H25:H28)</f>
        <v>5822.4</v>
      </c>
      <c r="I29" s="10">
        <f t="shared" si="0"/>
        <v>397252</v>
      </c>
      <c r="J29" s="10">
        <f t="shared" si="0"/>
        <v>198102</v>
      </c>
      <c r="K29" s="82">
        <v>95.99052785463158</v>
      </c>
      <c r="L29" s="10">
        <f t="shared" si="0"/>
        <v>385240</v>
      </c>
      <c r="M29" s="10">
        <f t="shared" si="0"/>
        <v>191880</v>
      </c>
      <c r="N29" s="82">
        <f>L29/I29*100</f>
        <v>96.976226677272876</v>
      </c>
      <c r="O29" s="10">
        <f>SUM(O25,O27:O28)</f>
        <v>129390</v>
      </c>
      <c r="P29" s="10">
        <f>SUM(P25:P28)</f>
        <v>21</v>
      </c>
      <c r="Q29" s="10">
        <f>SUM(Q25,Q28)</f>
        <v>19</v>
      </c>
      <c r="R29" s="10">
        <v>4</v>
      </c>
      <c r="S29" s="10">
        <v>296</v>
      </c>
      <c r="T29" s="81">
        <f>SUM(T25:T28)</f>
        <v>1959.1999999999998</v>
      </c>
    </row>
    <row r="30" spans="1:20" ht="12.95" customHeight="1" x14ac:dyDescent="0.15">
      <c r="A30" s="36" t="s">
        <v>152</v>
      </c>
      <c r="B30" s="136"/>
      <c r="C30" s="134"/>
      <c r="D30" s="135"/>
      <c r="E30" s="81"/>
      <c r="F30" s="10"/>
      <c r="G30" s="81"/>
      <c r="H30" s="81"/>
      <c r="I30" s="10"/>
      <c r="J30" s="10"/>
      <c r="K30" s="82"/>
      <c r="L30" s="10"/>
      <c r="M30" s="10"/>
      <c r="N30" s="82"/>
      <c r="O30" s="10"/>
      <c r="P30" s="10"/>
      <c r="Q30" s="10"/>
      <c r="R30" s="10"/>
      <c r="S30" s="10"/>
      <c r="T30" s="81"/>
    </row>
    <row r="31" spans="1:20" ht="12.95" customHeight="1" x14ac:dyDescent="0.15">
      <c r="A31" s="36"/>
      <c r="B31" s="39" t="s">
        <v>53</v>
      </c>
      <c r="C31" s="189">
        <v>409158</v>
      </c>
      <c r="D31" s="189">
        <v>206213</v>
      </c>
      <c r="E31" s="81">
        <v>6506.9</v>
      </c>
      <c r="F31" s="10">
        <v>373910</v>
      </c>
      <c r="G31" s="81">
        <v>945.2</v>
      </c>
      <c r="H31" s="81">
        <v>5356.1</v>
      </c>
      <c r="I31" s="10">
        <v>380748</v>
      </c>
      <c r="J31" s="10">
        <v>191213</v>
      </c>
      <c r="K31" s="107">
        <f>I31/C31*100</f>
        <v>93.056472071913547</v>
      </c>
      <c r="L31" s="10">
        <v>370853</v>
      </c>
      <c r="M31" s="10">
        <v>186048</v>
      </c>
      <c r="N31" s="82">
        <f>L31/I31*100</f>
        <v>97.401168226753654</v>
      </c>
      <c r="O31" s="10">
        <v>131441</v>
      </c>
      <c r="P31" s="10">
        <v>9</v>
      </c>
      <c r="Q31" s="10">
        <v>17</v>
      </c>
      <c r="R31" s="10">
        <v>2</v>
      </c>
      <c r="S31" s="10">
        <v>132</v>
      </c>
      <c r="T31" s="81">
        <v>1735.8</v>
      </c>
    </row>
    <row r="32" spans="1:20" ht="12.95" customHeight="1" x14ac:dyDescent="0.15">
      <c r="A32" s="36"/>
      <c r="B32" s="39" t="s">
        <v>54</v>
      </c>
      <c r="C32" s="189"/>
      <c r="D32" s="189"/>
      <c r="E32" s="81">
        <v>190.7</v>
      </c>
      <c r="F32" s="10">
        <v>4740</v>
      </c>
      <c r="G32" s="82" t="s">
        <v>142</v>
      </c>
      <c r="H32" s="81">
        <v>170.8</v>
      </c>
      <c r="I32" s="10">
        <v>5224</v>
      </c>
      <c r="J32" s="10">
        <v>2997</v>
      </c>
      <c r="K32" s="107">
        <f>I32/C31*100</f>
        <v>1.2767683877621849</v>
      </c>
      <c r="L32" s="10">
        <v>4527</v>
      </c>
      <c r="M32" s="10">
        <v>2619</v>
      </c>
      <c r="N32" s="82">
        <f>L32/I32*100</f>
        <v>86.65773353751915</v>
      </c>
      <c r="O32" s="110" t="s">
        <v>142</v>
      </c>
      <c r="P32" s="10">
        <v>3</v>
      </c>
      <c r="Q32" s="110" t="s">
        <v>30</v>
      </c>
      <c r="R32" s="110" t="s">
        <v>30</v>
      </c>
      <c r="S32" s="10">
        <v>43</v>
      </c>
      <c r="T32" s="81">
        <v>106.8</v>
      </c>
    </row>
    <row r="33" spans="1:20" ht="12.95" customHeight="1" x14ac:dyDescent="0.15">
      <c r="A33" s="36"/>
      <c r="B33" s="39" t="s">
        <v>55</v>
      </c>
      <c r="C33" s="190"/>
      <c r="D33" s="189"/>
      <c r="E33" s="81">
        <v>162.9</v>
      </c>
      <c r="F33" s="10">
        <v>9400</v>
      </c>
      <c r="G33" s="81">
        <v>162.9</v>
      </c>
      <c r="H33" s="81">
        <v>162.9</v>
      </c>
      <c r="I33" s="10">
        <v>4568</v>
      </c>
      <c r="J33" s="10">
        <v>2179</v>
      </c>
      <c r="K33" s="107">
        <f>I33/C31*100</f>
        <v>1.1164391262055244</v>
      </c>
      <c r="L33" s="10">
        <v>4000</v>
      </c>
      <c r="M33" s="10">
        <v>1909</v>
      </c>
      <c r="N33" s="82">
        <f>L33/I33*100</f>
        <v>87.565674255691775</v>
      </c>
      <c r="O33" s="10">
        <v>1173</v>
      </c>
      <c r="P33" s="10">
        <v>5</v>
      </c>
      <c r="Q33" s="110" t="s">
        <v>30</v>
      </c>
      <c r="R33" s="110" t="s">
        <v>30</v>
      </c>
      <c r="S33" s="10">
        <v>101</v>
      </c>
      <c r="T33" s="81">
        <v>77.599999999999994</v>
      </c>
    </row>
    <row r="34" spans="1:20" ht="12.95" customHeight="1" x14ac:dyDescent="0.15">
      <c r="A34" s="42"/>
      <c r="B34" s="39" t="s">
        <v>57</v>
      </c>
      <c r="C34" s="190"/>
      <c r="D34" s="189"/>
      <c r="E34" s="81">
        <v>140.4</v>
      </c>
      <c r="F34" s="10">
        <v>6969</v>
      </c>
      <c r="G34" s="81">
        <v>140.4</v>
      </c>
      <c r="H34" s="81">
        <v>140.4</v>
      </c>
      <c r="I34" s="10">
        <v>2395</v>
      </c>
      <c r="J34" s="10">
        <v>1374</v>
      </c>
      <c r="K34" s="140">
        <f>I34/C31*100</f>
        <v>0.58534844729908742</v>
      </c>
      <c r="L34" s="10">
        <v>2127</v>
      </c>
      <c r="M34" s="10">
        <v>1222</v>
      </c>
      <c r="N34" s="82">
        <f>L34/I34*100</f>
        <v>88.810020876826727</v>
      </c>
      <c r="O34" s="10">
        <v>682</v>
      </c>
      <c r="P34" s="10">
        <v>4</v>
      </c>
      <c r="Q34" s="10">
        <v>2</v>
      </c>
      <c r="R34" s="10">
        <v>2</v>
      </c>
      <c r="S34" s="10">
        <v>21</v>
      </c>
      <c r="T34" s="81">
        <v>41.7</v>
      </c>
    </row>
    <row r="35" spans="1:20" ht="12.95" customHeight="1" thickBot="1" x14ac:dyDescent="0.2">
      <c r="A35" s="52"/>
      <c r="B35" s="53" t="s">
        <v>56</v>
      </c>
      <c r="C35" s="191"/>
      <c r="D35" s="192"/>
      <c r="E35" s="86">
        <f t="shared" ref="E35:J35" si="1">SUM(E31:E34)</f>
        <v>7000.8999999999987</v>
      </c>
      <c r="F35" s="80">
        <f t="shared" si="1"/>
        <v>395019</v>
      </c>
      <c r="G35" s="86">
        <f t="shared" si="1"/>
        <v>1248.5000000000002</v>
      </c>
      <c r="H35" s="86">
        <f t="shared" si="1"/>
        <v>5830.2</v>
      </c>
      <c r="I35" s="80">
        <f t="shared" si="1"/>
        <v>392935</v>
      </c>
      <c r="J35" s="80">
        <f t="shared" si="1"/>
        <v>197763</v>
      </c>
      <c r="K35" s="141">
        <f>I35/C31*100</f>
        <v>96.035028033180339</v>
      </c>
      <c r="L35" s="80">
        <f>SUM(L31:L34)</f>
        <v>381507</v>
      </c>
      <c r="M35" s="80">
        <f>SUM(M31:M34)</f>
        <v>191798</v>
      </c>
      <c r="N35" s="87">
        <f>L35/I35*100</f>
        <v>97.091630931324531</v>
      </c>
      <c r="O35" s="80">
        <f t="shared" ref="O35:T35" si="2">SUM(O31:O34)</f>
        <v>133296</v>
      </c>
      <c r="P35" s="80">
        <f t="shared" si="2"/>
        <v>21</v>
      </c>
      <c r="Q35" s="80">
        <f t="shared" si="2"/>
        <v>19</v>
      </c>
      <c r="R35" s="80">
        <f t="shared" si="2"/>
        <v>4</v>
      </c>
      <c r="S35" s="80">
        <f t="shared" si="2"/>
        <v>297</v>
      </c>
      <c r="T35" s="86">
        <f t="shared" si="2"/>
        <v>1961.8999999999999</v>
      </c>
    </row>
    <row r="36" spans="1:20" s="63" customFormat="1" ht="12.95" customHeight="1" x14ac:dyDescent="0.15">
      <c r="A36" s="60" t="s">
        <v>72</v>
      </c>
      <c r="B36" s="60"/>
      <c r="C36" s="61"/>
      <c r="D36" s="8" t="s">
        <v>124</v>
      </c>
      <c r="E36" s="20"/>
      <c r="F36" s="20"/>
      <c r="H36" s="20"/>
      <c r="I36" s="20"/>
      <c r="J36" s="20"/>
      <c r="K36" s="45"/>
      <c r="L36" s="62"/>
      <c r="M36" s="45"/>
      <c r="N36" s="36"/>
      <c r="O36" s="45"/>
      <c r="P36" s="44"/>
      <c r="Q36" s="44"/>
      <c r="R36" s="44"/>
      <c r="S36" s="44"/>
      <c r="T36" s="43"/>
    </row>
  </sheetData>
  <mergeCells count="17">
    <mergeCell ref="C25:C29"/>
    <mergeCell ref="D25:D29"/>
    <mergeCell ref="C31:C35"/>
    <mergeCell ref="D31:D35"/>
    <mergeCell ref="A5:B5"/>
    <mergeCell ref="C7:C11"/>
    <mergeCell ref="D7:D11"/>
    <mergeCell ref="C13:C17"/>
    <mergeCell ref="D13:D17"/>
    <mergeCell ref="C19:C23"/>
    <mergeCell ref="D19:D23"/>
    <mergeCell ref="A1:J1"/>
    <mergeCell ref="K1:T1"/>
    <mergeCell ref="A3:B4"/>
    <mergeCell ref="P3:P4"/>
    <mergeCell ref="Q3:S3"/>
    <mergeCell ref="T3:T4"/>
  </mergeCells>
  <phoneticPr fontId="2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ignoredErrors>
    <ignoredError sqref="G29 K35 N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31 電灯・電力供給状況</vt:lpstr>
      <vt:lpstr>32 ガス供給状況　その１</vt:lpstr>
      <vt:lpstr>32 ガス供給状況 その２</vt:lpstr>
      <vt:lpstr>33 水道供給状況 </vt:lpstr>
      <vt:lpstr>34 下水道施設及び処理状況 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2020-09-24T05:28:36Z</cp:lastPrinted>
  <dcterms:created xsi:type="dcterms:W3CDTF">2000-03-22T07:37:19Z</dcterms:created>
  <dcterms:modified xsi:type="dcterms:W3CDTF">2022-03-30T02:45:32Z</dcterms:modified>
</cp:coreProperties>
</file>