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hk3801\zaisei\【★★共通作業BOX】\★★決算統計★★\★R2決算統計\70_財政状況資料集の作成\★ホームページへのアップ\R5.5.10_掲載（R4.3月時点のデータ+公会計のデータ）\"/>
    </mc:Choice>
  </mc:AlternateContent>
  <bookViews>
    <workbookView xWindow="0" yWindow="0" windowWidth="18432" windowHeight="52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Q102" i="12" l="1"/>
  <c r="DL102" i="12"/>
  <c r="DG102" i="12"/>
  <c r="DB102" i="12"/>
  <c r="CW102" i="12"/>
  <c r="CR102"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BW36" i="10"/>
  <c r="AM36" i="10"/>
  <c r="BW35" i="10"/>
  <c r="CO34" i="10"/>
  <c r="CO35" i="10" s="1"/>
  <c r="CO36" i="10" s="1"/>
  <c r="CO37" i="10" s="1"/>
  <c r="CO38" i="10" s="1"/>
  <c r="CO39" i="10" s="1"/>
  <c r="CO40" i="10" s="1"/>
  <c r="CO41" i="10" s="1"/>
  <c r="CO42" i="10" s="1"/>
  <c r="CO43" i="10" s="1"/>
  <c r="BW34" i="10"/>
  <c r="C34" i="10"/>
  <c r="C35" i="10" s="1"/>
  <c r="C36" i="10" s="1"/>
  <c r="C37" i="10" s="1"/>
  <c r="C38"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E36" i="10" s="1"/>
</calcChain>
</file>

<file path=xl/sharedStrings.xml><?xml version="1.0" encoding="utf-8"?>
<sst xmlns="http://schemas.openxmlformats.org/spreadsheetml/2006/main" count="1086" uniqueCount="626">
  <si>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</si>
  <si>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</si>
  <si>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</si>
  <si>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</si>
  <si>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</si>
  <si>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</si>
  <si>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</si>
  <si>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</si>
  <si>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</si>
  <si>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</si>
  <si>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</si>
  <si>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</si>
  <si>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</si>
  <si>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</si>
  <si>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</si>
  <si>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</si>
  <si>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</si>
  <si>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</si>
  <si>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</si>
  <si>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</si>
  <si>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</si>
  <si>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</si>
  <si>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</si>
  <si>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</si>
  <si>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</si>
  <si>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</si>
  <si>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</si>
  <si>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</si>
  <si>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</si>
  <si>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</si>
  <si>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</si>
  <si>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</si>
  <si>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</si>
  <si>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</si>
  <si>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</si>
  <si>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</si>
  <si>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</si>
  <si>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</si>
  <si>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</si>
  <si>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</si>
  <si>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</si>
  <si>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</si>
  <si>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</si>
  <si>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</si>
  <si>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</si>
  <si>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</si>
  <si>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</si>
  <si>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</si>
  <si>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</si>
  <si>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</si>
  <si>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</si>
  <si>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</si>
  <si>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</si>
  <si>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</si>
  <si>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</si>
  <si>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</si>
  <si>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</si>
  <si>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</si>
  <si>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</si>
  <si>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</si>
  <si>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</si>
  <si>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</si>
  <si>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</si>
  <si>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</si>
  <si>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</si>
  <si>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</si>
  <si>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</si>
  <si>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</si>
  <si>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</si>
  <si>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</si>
  <si>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</si>
  <si>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</si>
  <si>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</si>
  <si>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</si>
  <si>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</si>
  <si>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</si>
  <si>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</si>
  <si>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</si>
  <si>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</si>
  <si>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</si>
  <si>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</si>
  <si>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</si>
  <si>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</si>
  <si>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</si>
  <si>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</si>
  <si>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</si>
  <si>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</si>
  <si>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</si>
  <si>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</si>
  <si>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</si>
  <si>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</si>
  <si>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</si>
  <si>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</si>
  <si>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</si>
  <si>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</si>
  <si>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</si>
  <si>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</si>
  <si>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</si>
  <si>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</si>
  <si>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</si>
  <si>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</si>
  <si>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</si>
  <si>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</si>
  <si>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</si>
  <si>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</si>
  <si>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</si>
  <si>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</si>
  <si>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</si>
  <si>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</si>
  <si>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</si>
  <si>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</si>
  <si>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</si>
  <si>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</si>
  <si>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</si>
  <si>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</si>
  <si>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</si>
  <si>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</si>
  <si>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</si>
  <si>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</si>
  <si>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</si>
  <si>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</si>
  <si>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</si>
  <si>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</si>
  <si>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</si>
  <si>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</si>
  <si>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</si>
  <si>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</si>
  <si>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</si>
  <si>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</si>
  <si>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</si>
  <si>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</si>
  <si>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</si>
  <si>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</si>
  <si>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</si>
  <si>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</si>
  <si>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</si>
  <si>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</si>
  <si>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</si>
  <si>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</si>
  <si>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</si>
  <si>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</si>
  <si>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</si>
  <si>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</si>
  <si>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</si>
  <si>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</si>
  <si>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</si>
  <si>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</si>
  <si>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</si>
  <si>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</si>
  <si>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</si>
  <si>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</si>
  <si>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</si>
  <si>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</si>
  <si>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</si>
  <si>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</si>
  <si>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</si>
  <si>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</si>
  <si>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</si>
  <si>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</si>
  <si>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</si>
  <si>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</si>
  <si>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</si>
  <si>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</si>
  <si>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</si>
  <si>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</si>
  <si>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</si>
  <si>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</si>
  <si>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</si>
  <si>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</si>
  <si>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</si>
  <si>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</si>
  <si>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</si>
  <si>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</si>
  <si>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</si>
  <si>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</si>
  <si>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</si>
  <si>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</si>
  <si>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</si>
  <si>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</si>
  <si>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</si>
  <si>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</si>
  <si>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</si>
  <si>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</si>
  <si>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</si>
  <si>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</si>
  <si>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</si>
  <si>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</si>
  <si>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</si>
  <si>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</si>
  <si>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</si>
  <si>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</si>
  <si>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</si>
  <si>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</si>
  <si>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</si>
  <si>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</si>
  <si>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</si>
  <si>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</si>
  <si>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</si>
  <si>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</si>
  <si>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</si>
  <si>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</si>
  <si>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</si>
  <si>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</si>
  <si>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</si>
  <si>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</si>
  <si>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</si>
  <si>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</si>
  <si>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</si>
  <si>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</si>
  <si>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</si>
  <si>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</si>
  <si>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</si>
  <si>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</si>
  <si>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</si>
  <si>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</si>
  <si>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</si>
  <si>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</si>
  <si>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</si>
  <si>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</si>
  <si>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</si>
  <si>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</si>
  <si>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</si>
  <si>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</si>
  <si>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</si>
  <si>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</si>
  <si>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</si>
  <si>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</si>
  <si>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</si>
  <si>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</si>
  <si>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</si>
  <si>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</si>
  <si>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</si>
  <si>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</si>
  <si>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</si>
  <si>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</si>
  <si>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</si>
  <si>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</si>
  <si>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</si>
  <si>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</si>
  <si>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</si>
  <si>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</si>
  <si>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</si>
  <si>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</si>
  <si>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</si>
  <si>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</si>
  <si>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</si>
  <si>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</si>
  <si>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</si>
  <si>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</si>
  <si>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</si>
  <si>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</si>
  <si>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</si>
  <si>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</si>
  <si>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</si>
  <si>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</si>
  <si>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</si>
  <si>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</si>
  <si>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</si>
  <si>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</si>
  <si>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</si>
  <si>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</si>
  <si>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</si>
  <si>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</si>
  <si>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</si>
  <si>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</si>
  <si>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</si>
  <si>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</si>
  <si>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</si>
  <si>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</si>
  <si>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</si>
  <si>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</si>
  <si>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</si>
  <si>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</si>
  <si>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</si>
  <si>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</si>
  <si>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</si>
  <si>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</si>
  <si>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</si>
  <si>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</si>
  <si>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</si>
  <si>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</si>
  <si>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</si>
  <si>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</si>
  <si>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</si>
  <si>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</si>
  <si>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</si>
  <si>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</si>
  <si>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</si>
  <si>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</si>
  <si>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</si>
  <si>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</si>
  <si>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</si>
  <si>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</si>
  <si>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</si>
  <si>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</si>
  <si>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</si>
  <si>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</si>
  <si>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</si>
  <si>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</si>
  <si>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</si>
  <si>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</si>
  <si>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</si>
  <si>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</si>
  <si>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</si>
  <si>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</si>
  <si>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</si>
  <si>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</si>
  <si>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</si>
  <si>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</si>
  <si>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</si>
  <si>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</si>
  <si>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</si>
  <si>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</si>
  <si>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</si>
  <si>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</si>
  <si>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</si>
  <si>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</si>
  <si>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</si>
  <si>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</si>
  <si>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</si>
  <si>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</si>
  <si>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</si>
  <si>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</si>
  <si>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</si>
  <si>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</si>
  <si>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</si>
  <si>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</si>
  <si>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</si>
  <si>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</si>
  <si>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</si>
  <si>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</si>
  <si>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</si>
  <si>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</si>
  <si>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</si>
  <si>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</si>
  <si>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</si>
  <si>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</si>
  <si>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</si>
  <si>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</si>
  <si>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</si>
  <si>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</si>
  <si>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</si>
  <si>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</si>
  <si>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</si>
  <si>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</si>
  <si>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</si>
  <si>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</si>
  <si>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</si>
  <si>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</si>
  <si>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</si>
  <si>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</si>
  <si>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</si>
  <si>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</si>
  <si>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</si>
  <si>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</si>
  <si>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</si>
  <si>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</si>
  <si>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</si>
  <si>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</si>
  <si>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</si>
  <si>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</si>
  <si>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</si>
  <si>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</si>
  <si>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</si>
  <si>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</si>
  <si>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</si>
  <si>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</si>
  <si>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</si>
  <si>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</si>
  <si>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</si>
  <si>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</si>
  <si>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</si>
  <si>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</si>
  <si>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</si>
  <si>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</si>
  <si>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</si>
  <si>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</si>
  <si>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</si>
  <si>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</si>
  <si>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</si>
  <si>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</si>
  <si>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</si>
  <si>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</si>
  <si>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</si>
  <si>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</si>
  <si>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</si>
  <si>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</si>
  <si>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母子父子寡婦福祉資金貸付事業特別会計</t>
    <phoneticPr fontId="5"/>
  </si>
  <si>
    <t>診療所事業特別会計</t>
    <phoneticPr fontId="5"/>
  </si>
  <si>
    <t>-</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</si>
  <si>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</si>
  <si>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</si>
  <si>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</si>
  <si>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</si>
  <si>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</si>
  <si>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</si>
  <si>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</si>
  <si>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</si>
  <si>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</si>
  <si>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</si>
  <si>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</si>
  <si>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</si>
  <si>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</si>
  <si>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</si>
  <si>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</si>
  <si>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</si>
  <si>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</si>
  <si>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</si>
  <si>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</si>
  <si>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</si>
  <si>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</si>
  <si>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</si>
  <si>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</si>
  <si>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</si>
  <si>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</si>
  <si>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</si>
  <si>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t>
    <phoneticPr fontId="5"/>
  </si>
  <si>
    <t>生活排水事業特別会計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</si>
  <si>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</si>
  <si>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</si>
  <si>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</si>
  <si>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</si>
  <si>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</si>
  <si>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</si>
  <si>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</si>
  <si>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</si>
  <si>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</si>
  <si>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</si>
  <si>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</si>
  <si>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</si>
  <si>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</si>
  <si>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</si>
  <si>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</si>
  <si>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</si>
  <si>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</si>
  <si>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</si>
  <si>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</si>
  <si>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</si>
  <si>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</si>
  <si>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</si>
  <si>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</si>
  <si>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</si>
  <si>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</si>
  <si>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</si>
  <si>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</si>
  <si>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</si>
  <si>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</si>
  <si>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</si>
  <si>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</si>
  <si>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</si>
  <si>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</si>
  <si>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</si>
  <si>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</si>
  <si>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</si>
  <si>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</si>
  <si>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</si>
  <si>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</si>
  <si>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</si>
  <si>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</si>
  <si>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</si>
  <si>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</si>
  <si>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</si>
  <si>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</si>
  <si>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</si>
  <si>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</si>
  <si>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</si>
  <si>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</si>
  <si>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</si>
  <si>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</si>
  <si>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</si>
  <si>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</si>
  <si>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</si>
  <si>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</si>
  <si>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</si>
  <si>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</si>
  <si>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</si>
  <si>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</si>
  <si>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</si>
  <si>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</si>
  <si>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</si>
  <si>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</si>
  <si>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</si>
  <si>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観光施設事業特別会計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</si>
  <si>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</si>
  <si>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</si>
  <si>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</si>
  <si>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</si>
  <si>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</si>
  <si>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</si>
  <si>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</si>
  <si>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</si>
  <si>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</si>
  <si>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</si>
  <si>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</si>
  <si>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</si>
  <si>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</si>
  <si>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</si>
  <si>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</si>
  <si>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</si>
  <si>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</si>
  <si>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</si>
  <si>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</si>
  <si>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</si>
  <si>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</si>
  <si>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</si>
  <si>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</si>
  <si>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</si>
  <si>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</si>
  <si>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</si>
  <si>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</si>
  <si>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</si>
  <si>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</si>
  <si>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</si>
  <si>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</si>
  <si>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</si>
  <si>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</si>
  <si>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</si>
  <si>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</si>
  <si>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</si>
  <si>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</si>
  <si>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</si>
  <si>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</si>
  <si>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</si>
  <si>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</si>
  <si>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</si>
  <si>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</si>
  <si>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</si>
  <si>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</si>
  <si>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</si>
  <si>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</si>
  <si>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</si>
  <si>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</si>
  <si>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</si>
  <si>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</si>
  <si>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</si>
  <si>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</si>
  <si>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</si>
  <si>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</si>
  <si>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</si>
  <si>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</si>
  <si>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</si>
  <si>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</si>
  <si>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</si>
  <si>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</si>
  <si>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</si>
  <si>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</si>
  <si>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</si>
  <si>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</si>
  <si>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</si>
  <si>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</si>
  <si>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</si>
  <si>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</si>
  <si>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</si>
  <si>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</si>
  <si>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</si>
  <si>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</si>
  <si>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</si>
  <si>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</si>
  <si>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</si>
  <si>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</si>
  <si>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</si>
  <si>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</si>
  <si>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</si>
  <si>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</si>
  <si>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</si>
  <si>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</si>
  <si>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</si>
  <si>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0.55</t>
  </si>
  <si>
    <t>▲ 0.38</t>
  </si>
  <si>
    <t>▲ 1.61</t>
  </si>
  <si>
    <t>水道事業会計</t>
  </si>
  <si>
    <t>下水道事業会計</t>
  </si>
  <si>
    <t>一般会計</t>
  </si>
  <si>
    <t>介護保険事業特別会計</t>
  </si>
  <si>
    <t>母子父子寡婦福祉資金貸付事業特別会計</t>
  </si>
  <si>
    <t>国民健康保険事業特別会計</t>
  </si>
  <si>
    <t>後期高齢者医療事業特別会計</t>
  </si>
  <si>
    <t>土地取得特別会計</t>
  </si>
  <si>
    <t>その他会計（赤字）</t>
  </si>
  <si>
    <t>▲ 0.00</t>
  </si>
  <si>
    <t>その他会計（黒字）</t>
  </si>
  <si>
    <t>（百万円）</t>
    <phoneticPr fontId="5"/>
  </si>
  <si>
    <t>H27末</t>
    <phoneticPr fontId="5"/>
  </si>
  <si>
    <t>H28末</t>
    <phoneticPr fontId="5"/>
  </si>
  <si>
    <t>H29末</t>
    <phoneticPr fontId="5"/>
  </si>
  <si>
    <t>H30末</t>
    <phoneticPr fontId="5"/>
  </si>
  <si>
    <t>R01末</t>
    <phoneticPr fontId="5"/>
  </si>
  <si>
    <t>地域振興基金</t>
    <phoneticPr fontId="5"/>
  </si>
  <si>
    <t>いきいき長寿社会基金</t>
    <phoneticPr fontId="5"/>
  </si>
  <si>
    <t>長崎伝習所基金</t>
    <phoneticPr fontId="5"/>
  </si>
  <si>
    <t>端島（軍艦島）整備基金</t>
    <phoneticPr fontId="5"/>
  </si>
  <si>
    <t>市庁舎建設整備基金</t>
    <rPh sb="0" eb="3">
      <t>シチョウシャ</t>
    </rPh>
    <rPh sb="3" eb="5">
      <t>ケンセツ</t>
    </rPh>
    <rPh sb="5" eb="7">
      <t>セイビ</t>
    </rPh>
    <rPh sb="7" eb="9">
      <t>キキン</t>
    </rPh>
    <phoneticPr fontId="19"/>
  </si>
  <si>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</si>
  <si>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</si>
  <si>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（公財）長崎平和推進協会</t>
    <rPh sb="1" eb="3">
      <t>コウザイ</t>
    </rPh>
    <rPh sb="2" eb="3">
      <t>ザイ</t>
    </rPh>
    <rPh sb="4" eb="6">
      <t>ナガサキ</t>
    </rPh>
    <rPh sb="6" eb="8">
      <t>ヘイワ</t>
    </rPh>
    <rPh sb="8" eb="10">
      <t>スイシン</t>
    </rPh>
    <rPh sb="10" eb="12">
      <t>キョウカイ</t>
    </rPh>
    <phoneticPr fontId="2"/>
  </si>
  <si>
    <t>（公財）長崎市スポーツ協会</t>
    <rPh sb="4" eb="7">
      <t>ナガサキシ</t>
    </rPh>
    <rPh sb="11" eb="13">
      <t>キョウカイ</t>
    </rPh>
    <phoneticPr fontId="2"/>
  </si>
  <si>
    <t>（一財）長崎市勤労者サービスセンター</t>
    <rPh sb="1" eb="3">
      <t>イチザイ</t>
    </rPh>
    <rPh sb="4" eb="7">
      <t>ナガサキシ</t>
    </rPh>
    <rPh sb="7" eb="10">
      <t>キンロウシャ</t>
    </rPh>
    <phoneticPr fontId="2"/>
  </si>
  <si>
    <t>（一財）長崎ロープウェイ・水族館</t>
    <rPh sb="4" eb="6">
      <t>ナガサキ</t>
    </rPh>
    <rPh sb="13" eb="16">
      <t>スイゾクカン</t>
    </rPh>
    <phoneticPr fontId="2"/>
  </si>
  <si>
    <t>長崎中央市場サービス（株）</t>
    <rPh sb="0" eb="2">
      <t>ナガサキ</t>
    </rPh>
    <rPh sb="2" eb="4">
      <t>チュウオウ</t>
    </rPh>
    <rPh sb="4" eb="6">
      <t>シジョウ</t>
    </rPh>
    <rPh sb="11" eb="12">
      <t>カブ</t>
    </rPh>
    <phoneticPr fontId="2"/>
  </si>
  <si>
    <t>長崎つきまち（株）</t>
    <rPh sb="0" eb="2">
      <t>ナガサキ</t>
    </rPh>
    <phoneticPr fontId="2"/>
  </si>
  <si>
    <t>（一財）長崎市野母崎振興公社</t>
    <rPh sb="4" eb="7">
      <t>ナガサキシ</t>
    </rPh>
    <rPh sb="7" eb="10">
      <t>ノモザキ</t>
    </rPh>
    <rPh sb="10" eb="12">
      <t>シンコウ</t>
    </rPh>
    <rPh sb="12" eb="14">
      <t>コウシャ</t>
    </rPh>
    <phoneticPr fontId="2"/>
  </si>
  <si>
    <t>（一財）長崎市地産地消振興公社</t>
    <rPh sb="4" eb="7">
      <t>ナガサキシ</t>
    </rPh>
    <rPh sb="7" eb="11">
      <t>チサンチショウ</t>
    </rPh>
    <rPh sb="11" eb="13">
      <t>シンコウ</t>
    </rPh>
    <rPh sb="13" eb="15">
      <t>コウシャ</t>
    </rPh>
    <phoneticPr fontId="2"/>
  </si>
  <si>
    <t>（一財）クリーンながさき</t>
    <rPh sb="1" eb="3">
      <t>イチザイ</t>
    </rPh>
    <phoneticPr fontId="2"/>
  </si>
  <si>
    <t>（地独）長崎市立病院機構</t>
    <rPh sb="1" eb="2">
      <t>チ</t>
    </rPh>
    <rPh sb="2" eb="3">
      <t>ドク</t>
    </rPh>
    <rPh sb="4" eb="8">
      <t>ナガサキシリツ</t>
    </rPh>
    <rPh sb="8" eb="10">
      <t>ビョウイン</t>
    </rPh>
    <rPh sb="10" eb="12">
      <t>キコウ</t>
    </rPh>
    <phoneticPr fontId="2"/>
  </si>
  <si>
    <t>（公社）長崎県林業公社</t>
    <rPh sb="1" eb="3">
      <t>コウシャ</t>
    </rPh>
    <rPh sb="4" eb="7">
      <t>ナガサキケン</t>
    </rPh>
    <rPh sb="7" eb="9">
      <t>リンギョウ</t>
    </rPh>
    <rPh sb="9" eb="11">
      <t>コウシャ</t>
    </rPh>
    <phoneticPr fontId="2"/>
  </si>
  <si>
    <t>長崎県信用保証協会</t>
    <rPh sb="0" eb="3">
      <t>ナガサキケン</t>
    </rPh>
    <rPh sb="3" eb="5">
      <t>シンヨウ</t>
    </rPh>
    <rPh sb="5" eb="7">
      <t>ホショウ</t>
    </rPh>
    <rPh sb="7" eb="9">
      <t>キョウカイ</t>
    </rPh>
    <phoneticPr fontId="2"/>
  </si>
  <si>
    <t>-</t>
    <phoneticPr fontId="2"/>
  </si>
  <si>
    <t>ながさきサステナエナジー</t>
  </si>
  <si>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</si>
  <si>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</si>
  <si>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</si>
  <si>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</si>
  <si>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</si>
  <si>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</si>
  <si>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</si>
  <si>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</si>
  <si>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</si>
  <si>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将来負担比率、有形固定資産減価償却ともに類似団体と比較して高く、将来負担比率は令和元年度から増加傾向に転じ、有形固定資産減価償却率は増加傾向が継続している。
これは、大型事業の実施により地方債残高が増加し、既存資産については、老朽化が進んでいるためと考えられる。
今後も大型事業の実施に伴い将来負担比率が上昇する見込みであるため、これまで以上に公債費の適正化に取り組みつつ、長崎市公共施設等総合管理計画等に基づき既存施設の長寿命化や施設総量の適正化等にも取り組む必要がある。</t>
    <rPh sb="46" eb="48">
      <t>ゾウカ</t>
    </rPh>
    <rPh sb="48" eb="50">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</si>
  <si>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</si>
  <si>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</si>
  <si>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</si>
  <si>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</si>
  <si>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</si>
  <si>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</si>
  <si>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高く、将来負担比率は交流拠点施設整備事業や新市庁舎建設事業などの大型事業の実施などにより地方債現在高が増加したことなどにより、前年度に比べ8.3ポイント上昇した。
実質公債費比率は過疎対策事業債や緊急防災・減災事業債などに係る元利償還金が増加したことなどにより、前年度に比べ0.3ポイント上昇した。
今後も大型事業の実施により公債費が増加していくことから、実質公債費比率、将来負担比率共に上昇する見込みであるため、これまで以上に公債費の適正化に取り組んでいく必要がある。</t>
    <rPh sb="36" eb="38">
      <t>コウリュウ</t>
    </rPh>
    <rPh sb="38" eb="40">
      <t>キョテン</t>
    </rPh>
    <rPh sb="40" eb="42">
      <t>シセツ</t>
    </rPh>
    <rPh sb="42" eb="44">
      <t>セイビ</t>
    </rPh>
    <rPh sb="44" eb="46">
      <t>ジギョウ</t>
    </rPh>
    <rPh sb="47" eb="48">
      <t>シン</t>
    </rPh>
    <rPh sb="48" eb="50">
      <t>シチョウ</t>
    </rPh>
    <rPh sb="50" eb="51">
      <t>シャ</t>
    </rPh>
    <rPh sb="51" eb="53">
      <t>ケンセツ</t>
    </rPh>
    <rPh sb="53" eb="55">
      <t>ジギョウ</t>
    </rPh>
    <rPh sb="58" eb="60">
      <t>オオガタ</t>
    </rPh>
    <rPh sb="60" eb="62">
      <t>ジギョウ</t>
    </rPh>
    <rPh sb="63" eb="65">
      <t>ジッシ</t>
    </rPh>
    <rPh sb="70" eb="72">
      <t>チホウ</t>
    </rPh>
    <rPh sb="72" eb="73">
      <t>サイ</t>
    </rPh>
    <rPh sb="73" eb="75">
      <t>ゲンザイ</t>
    </rPh>
    <rPh sb="75" eb="76">
      <t>ダカ</t>
    </rPh>
    <rPh sb="77" eb="79">
      <t>ゾウカ</t>
    </rPh>
    <rPh sb="89" eb="92">
      <t>ゼンネンド</t>
    </rPh>
    <rPh sb="93" eb="94">
      <t>クラ</t>
    </rPh>
    <rPh sb="102" eb="104">
      <t>ジョウショウ</t>
    </rPh>
    <rPh sb="116" eb="118">
      <t>カソ</t>
    </rPh>
    <rPh sb="118" eb="120">
      <t>タイサク</t>
    </rPh>
    <rPh sb="120" eb="122">
      <t>ジギョウ</t>
    </rPh>
    <rPh sb="124" eb="126">
      <t>キンキュウ</t>
    </rPh>
    <rPh sb="126" eb="128">
      <t>ボウサイ</t>
    </rPh>
    <rPh sb="129" eb="131">
      <t>ゲンサイ</t>
    </rPh>
    <rPh sb="157" eb="160">
      <t>ゼンネンド</t>
    </rPh>
    <rPh sb="161" eb="162">
      <t>クラ</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</si>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</sst>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8A7B-4493-953D-05D637A6E1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43517</c:v>
                </c:pt>
                <c:pt idx="1">
                  <c:v>48480</c:v>
                </c:pt>
                <c:pt idx="2">
                  <c:v>46026</c:v>
                </c:pt>
                <c:pt idx="3">
                  <c:v>76769</c:v>
                </c:pt>
                <c:pt idx="4">
                  <c:v>91732</c:v>
                </c:pt>
              </c:numCache>
            </c:numRef>
          </c:val>
          <c:smooth val="0"/>
          <c:extLst>
            <c:ext xmlns:c16="http://schemas.microsoft.com/office/drawing/2014/chart" uri="{C3380CC4-5D6E-409C-BE32-E72D297353CC}">
              <c16:uniqueId val="{00000001-8A7B-4493-953D-05D637A6E1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2.11</c:v>
                </c:pt>
                <c:pt idx="1">
                  <c:v>3.17</c:v>
                </c:pt>
                <c:pt idx="2">
                  <c:v>2.4300000000000002</c:v>
                </c:pt>
                <c:pt idx="3">
                  <c:v>3.4</c:v>
                </c:pt>
                <c:pt idx="4">
                  <c:v>2.74</c:v>
                </c:pt>
              </c:numCache>
            </c:numRef>
          </c:val>
          <c:extLst>
            <c:ext xmlns:c16="http://schemas.microsoft.com/office/drawing/2014/chart" uri="{C3380CC4-5D6E-409C-BE32-E72D297353CC}">
              <c16:uniqueId val="{00000000-FEA7-4E4A-B89C-F5DDF5CD7D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11.01</c:v>
                </c:pt>
                <c:pt idx="1">
                  <c:v>12.09</c:v>
                </c:pt>
                <c:pt idx="2">
                  <c:v>12.55</c:v>
                </c:pt>
                <c:pt idx="3">
                  <c:v>12.32</c:v>
                </c:pt>
                <c:pt idx="4">
                  <c:v>11.13</c:v>
                </c:pt>
              </c:numCache>
            </c:numRef>
          </c:val>
          <c:extLst>
            <c:ext xmlns:c16="http://schemas.microsoft.com/office/drawing/2014/chart" uri="{C3380CC4-5D6E-409C-BE32-E72D297353CC}">
              <c16:uniqueId val="{00000001-FEA7-4E4A-B89C-F5DDF5CD7D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-0.55000000000000004</c:v>
                </c:pt>
                <c:pt idx="1">
                  <c:v>2.06</c:v>
                </c:pt>
                <c:pt idx="2">
                  <c:v>-0.38</c:v>
                </c:pt>
                <c:pt idx="3">
                  <c:v>0.63</c:v>
                </c:pt>
                <c:pt idx="4">
                  <c:v>-1.61</c:v>
                </c:pt>
              </c:numCache>
            </c:numRef>
          </c:val>
          <c:smooth val="0"/>
          <c:extLst>
            <c:ext xmlns:c16="http://schemas.microsoft.com/office/drawing/2014/chart" uri="{C3380CC4-5D6E-409C-BE32-E72D297353CC}">
              <c16:uniqueId val="{00000002-FEA7-4E4A-B89C-F5DDF5CD7D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6978-4E99-BE37-CAE00900F1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6978-4E99-BE37-CAE00900F1C9}"/>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78-4E99-BE37-CAE00900F1C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0.05</c:v>
                </c:pt>
                <c:pt idx="4">
                  <c:v>#N/A</c:v>
                </c:pt>
                <c:pt idx="5">
                  <c:v>0.06</c:v>
                </c:pt>
                <c:pt idx="6">
                  <c:v>#N/A</c:v>
                </c:pt>
                <c:pt idx="7">
                  <c:v>0.06</c:v>
                </c:pt>
                <c:pt idx="8">
                  <c:v>#N/A</c:v>
                </c:pt>
                <c:pt idx="9">
                  <c:v>0.06</c:v>
                </c:pt>
              </c:numCache>
            </c:numRef>
          </c:val>
          <c:extLst>
            <c:ext xmlns:c16="http://schemas.microsoft.com/office/drawing/2014/chart" uri="{C3380CC4-5D6E-409C-BE32-E72D297353CC}">
              <c16:uniqueId val="{00000003-6978-4E99-BE37-CAE00900F1C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0.77</c:v>
                </c:pt>
                <c:pt idx="2">
                  <c:v>#N/A</c:v>
                </c:pt>
                <c:pt idx="3">
                  <c:v>1.38</c:v>
                </c:pt>
                <c:pt idx="4">
                  <c:v>#N/A</c:v>
                </c:pt>
                <c:pt idx="5">
                  <c:v>0.24</c:v>
                </c:pt>
                <c:pt idx="6">
                  <c:v>#N/A</c:v>
                </c:pt>
                <c:pt idx="7">
                  <c:v>0.22</c:v>
                </c:pt>
                <c:pt idx="8">
                  <c:v>#N/A</c:v>
                </c:pt>
                <c:pt idx="9">
                  <c:v>0.12</c:v>
                </c:pt>
              </c:numCache>
            </c:numRef>
          </c:val>
          <c:extLst>
            <c:ext xmlns:c16="http://schemas.microsoft.com/office/drawing/2014/chart" uri="{C3380CC4-5D6E-409C-BE32-E72D297353CC}">
              <c16:uniqueId val="{00000004-6978-4E99-BE37-CAE00900F1C9}"/>
            </c:ext>
          </c:extLst>
        </c:ser>
        <c:ser>
          <c:idx val="5"/>
          <c:order val="5"/>
          <c:tx>
            <c:strRef>
              <c:f>データシート!$A$32</c:f>
              <c:strCache>
                <c:ptCount val="1"/>
                <c:pt idx="0">
                  <c:v>母子父子寡婦福祉資金貸付事業特別会計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7.0000000000000007E-2</c:v>
                </c:pt>
                <c:pt idx="4">
                  <c:v>#N/A</c:v>
                </c:pt>
                <c:pt idx="5">
                  <c:v>0.1</c:v>
                </c:pt>
                <c:pt idx="6">
                  <c:v>#N/A</c:v>
                </c:pt>
                <c:pt idx="7">
                  <c:v>0.15</c:v>
                </c:pt>
                <c:pt idx="8">
                  <c:v>#N/A</c:v>
                </c:pt>
                <c:pt idx="9">
                  <c:v>0.18</c:v>
                </c:pt>
              </c:numCache>
            </c:numRef>
          </c:val>
          <c:extLst>
            <c:ext xmlns:c16="http://schemas.microsoft.com/office/drawing/2014/chart" uri="{C3380CC4-5D6E-409C-BE32-E72D297353CC}">
              <c16:uniqueId val="{00000005-6978-4E99-BE37-CAE00900F1C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0.62</c:v>
                </c:pt>
                <c:pt idx="2">
                  <c:v>#N/A</c:v>
                </c:pt>
                <c:pt idx="3">
                  <c:v>1.2</c:v>
                </c:pt>
                <c:pt idx="4">
                  <c:v>#N/A</c:v>
                </c:pt>
                <c:pt idx="5">
                  <c:v>2.04</c:v>
                </c:pt>
                <c:pt idx="6">
                  <c:v>#N/A</c:v>
                </c:pt>
                <c:pt idx="7">
                  <c:v>1.1000000000000001</c:v>
                </c:pt>
                <c:pt idx="8">
                  <c:v>#N/A</c:v>
                </c:pt>
                <c:pt idx="9">
                  <c:v>1.25</c:v>
                </c:pt>
              </c:numCache>
            </c:numRef>
          </c:val>
          <c:extLst>
            <c:ext xmlns:c16="http://schemas.microsoft.com/office/drawing/2014/chart" uri="{C3380CC4-5D6E-409C-BE32-E72D297353CC}">
              <c16:uniqueId val="{00000006-6978-4E99-BE37-CAE00900F1C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c:v>
                </c:pt>
                <c:pt idx="2">
                  <c:v>#N/A</c:v>
                </c:pt>
                <c:pt idx="3">
                  <c:v>3.09</c:v>
                </c:pt>
                <c:pt idx="4">
                  <c:v>#N/A</c:v>
                </c:pt>
                <c:pt idx="5">
                  <c:v>2.33</c:v>
                </c:pt>
                <c:pt idx="6">
                  <c:v>#N/A</c:v>
                </c:pt>
                <c:pt idx="7">
                  <c:v>3.24</c:v>
                </c:pt>
                <c:pt idx="8">
                  <c:v>#N/A</c:v>
                </c:pt>
                <c:pt idx="9">
                  <c:v>2.56</c:v>
                </c:pt>
              </c:numCache>
            </c:numRef>
          </c:val>
          <c:extLst>
            <c:ext xmlns:c16="http://schemas.microsoft.com/office/drawing/2014/chart" uri="{C3380CC4-5D6E-409C-BE32-E72D297353CC}">
              <c16:uniqueId val="{00000007-6978-4E99-BE37-CAE00900F1C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5.25</c:v>
                </c:pt>
                <c:pt idx="2">
                  <c:v>#N/A</c:v>
                </c:pt>
                <c:pt idx="3">
                  <c:v>6.79</c:v>
                </c:pt>
                <c:pt idx="4">
                  <c:v>#N/A</c:v>
                </c:pt>
                <c:pt idx="5">
                  <c:v>8.07</c:v>
                </c:pt>
                <c:pt idx="6">
                  <c:v>#N/A</c:v>
                </c:pt>
                <c:pt idx="7">
                  <c:v>9.57</c:v>
                </c:pt>
                <c:pt idx="8">
                  <c:v>#N/A</c:v>
                </c:pt>
                <c:pt idx="9">
                  <c:v>9.5</c:v>
                </c:pt>
              </c:numCache>
            </c:numRef>
          </c:val>
          <c:extLst>
            <c:ext xmlns:c16="http://schemas.microsoft.com/office/drawing/2014/chart" uri="{C3380CC4-5D6E-409C-BE32-E72D297353CC}">
              <c16:uniqueId val="{00000008-6978-4E99-BE37-CAE00900F1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13.33</c:v>
                </c:pt>
                <c:pt idx="2">
                  <c:v>#N/A</c:v>
                </c:pt>
                <c:pt idx="3">
                  <c:v>14.05</c:v>
                </c:pt>
                <c:pt idx="4">
                  <c:v>#N/A</c:v>
                </c:pt>
                <c:pt idx="5">
                  <c:v>13.99</c:v>
                </c:pt>
                <c:pt idx="6">
                  <c:v>#N/A</c:v>
                </c:pt>
                <c:pt idx="7">
                  <c:v>14.51</c:v>
                </c:pt>
                <c:pt idx="8">
                  <c:v>#N/A</c:v>
                </c:pt>
                <c:pt idx="9">
                  <c:v>14.52</c:v>
                </c:pt>
              </c:numCache>
            </c:numRef>
          </c:val>
          <c:extLst>
            <c:ext xmlns:c16="http://schemas.microsoft.com/office/drawing/2014/chart" uri="{C3380CC4-5D6E-409C-BE32-E72D297353CC}">
              <c16:uniqueId val="{00000009-6978-4E99-BE37-CAE00900F1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22230</c:v>
                </c:pt>
                <c:pt idx="5">
                  <c:v>22261</c:v>
                </c:pt>
                <c:pt idx="8">
                  <c:v>21872</c:v>
                </c:pt>
                <c:pt idx="11">
                  <c:v>20561</c:v>
                </c:pt>
                <c:pt idx="14">
                  <c:v>21051</c:v>
                </c:pt>
              </c:numCache>
            </c:numRef>
          </c:val>
          <c:extLst>
            <c:ext xmlns:c16="http://schemas.microsoft.com/office/drawing/2014/chart" uri="{C3380CC4-5D6E-409C-BE32-E72D297353CC}">
              <c16:uniqueId val="{00000000-226F-418C-85DA-F1B535AACF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226F-418C-85DA-F1B535AACF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81</c:v>
                </c:pt>
                <c:pt idx="3">
                  <c:v>67</c:v>
                </c:pt>
                <c:pt idx="6">
                  <c:v>60</c:v>
                </c:pt>
                <c:pt idx="9">
                  <c:v>60</c:v>
                </c:pt>
                <c:pt idx="12">
                  <c:v>59</c:v>
                </c:pt>
              </c:numCache>
            </c:numRef>
          </c:val>
          <c:extLst>
            <c:ext xmlns:c16="http://schemas.microsoft.com/office/drawing/2014/chart" uri="{C3380CC4-5D6E-409C-BE32-E72D297353CC}">
              <c16:uniqueId val="{00000002-226F-418C-85DA-F1B535AACF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6F-418C-85DA-F1B535AACF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5162</c:v>
                </c:pt>
                <c:pt idx="3">
                  <c:v>5097</c:v>
                </c:pt>
                <c:pt idx="6">
                  <c:v>5002</c:v>
                </c:pt>
                <c:pt idx="9">
                  <c:v>4967</c:v>
                </c:pt>
                <c:pt idx="12">
                  <c:v>4966</c:v>
                </c:pt>
              </c:numCache>
            </c:numRef>
          </c:val>
          <c:extLst>
            <c:ext xmlns:c16="http://schemas.microsoft.com/office/drawing/2014/chart" uri="{C3380CC4-5D6E-409C-BE32-E72D297353CC}">
              <c16:uniqueId val="{00000004-226F-418C-85DA-F1B535AACF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6F-418C-85DA-F1B535AACF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6F-418C-85DA-F1B535AACF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23051</c:v>
                </c:pt>
                <c:pt idx="3">
                  <c:v>23492</c:v>
                </c:pt>
                <c:pt idx="6">
                  <c:v>23604</c:v>
                </c:pt>
                <c:pt idx="9">
                  <c:v>22131</c:v>
                </c:pt>
                <c:pt idx="12">
                  <c:v>23232</c:v>
                </c:pt>
              </c:numCache>
            </c:numRef>
          </c:val>
          <c:extLst>
            <c:ext xmlns:c16="http://schemas.microsoft.com/office/drawing/2014/chart" uri="{C3380CC4-5D6E-409C-BE32-E72D297353CC}">
              <c16:uniqueId val="{00000007-226F-418C-85DA-F1B535AACF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6065</c:v>
                </c:pt>
                <c:pt idx="2">
                  <c:v>#N/A</c:v>
                </c:pt>
                <c:pt idx="3">
                  <c:v>#N/A</c:v>
                </c:pt>
                <c:pt idx="4">
                  <c:v>6396</c:v>
                </c:pt>
                <c:pt idx="5">
                  <c:v>#N/A</c:v>
                </c:pt>
                <c:pt idx="6">
                  <c:v>#N/A</c:v>
                </c:pt>
                <c:pt idx="7">
                  <c:v>6794</c:v>
                </c:pt>
                <c:pt idx="8">
                  <c:v>#N/A</c:v>
                </c:pt>
                <c:pt idx="9">
                  <c:v>#N/A</c:v>
                </c:pt>
                <c:pt idx="10">
                  <c:v>6597</c:v>
                </c:pt>
                <c:pt idx="11">
                  <c:v>#N/A</c:v>
                </c:pt>
                <c:pt idx="12">
                  <c:v>#N/A</c:v>
                </c:pt>
                <c:pt idx="13">
                  <c:v>7206</c:v>
                </c:pt>
                <c:pt idx="14">
                  <c:v>#N/A</c:v>
                </c:pt>
              </c:numCache>
            </c:numRef>
          </c:val>
          <c:smooth val="0"/>
          <c:extLst>
            <c:ext xmlns:c16="http://schemas.microsoft.com/office/drawing/2014/chart" uri="{C3380CC4-5D6E-409C-BE32-E72D297353CC}">
              <c16:uniqueId val="{00000008-226F-418C-85DA-F1B535AACF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184639</c:v>
                </c:pt>
                <c:pt idx="5">
                  <c:v>181752</c:v>
                </c:pt>
                <c:pt idx="8">
                  <c:v>180290</c:v>
                </c:pt>
                <c:pt idx="11">
                  <c:v>177141</c:v>
                </c:pt>
                <c:pt idx="14">
                  <c:v>178389</c:v>
                </c:pt>
              </c:numCache>
            </c:numRef>
          </c:val>
          <c:extLst>
            <c:ext xmlns:c16="http://schemas.microsoft.com/office/drawing/2014/chart" uri="{C3380CC4-5D6E-409C-BE32-E72D297353CC}">
              <c16:uniqueId val="{00000000-611F-4A24-A0A1-3CC02C0BC3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37701</c:v>
                </c:pt>
                <c:pt idx="5">
                  <c:v>35417</c:v>
                </c:pt>
                <c:pt idx="8">
                  <c:v>38120</c:v>
                </c:pt>
                <c:pt idx="11">
                  <c:v>35702</c:v>
                </c:pt>
                <c:pt idx="14">
                  <c:v>36960</c:v>
                </c:pt>
              </c:numCache>
            </c:numRef>
          </c:val>
          <c:extLst>
            <c:ext xmlns:c16="http://schemas.microsoft.com/office/drawing/2014/chart" uri="{C3380CC4-5D6E-409C-BE32-E72D297353CC}">
              <c16:uniqueId val="{00000001-611F-4A24-A0A1-3CC02C0BC3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47493</c:v>
                </c:pt>
                <c:pt idx="5">
                  <c:v>49305</c:v>
                </c:pt>
                <c:pt idx="8">
                  <c:v>50020</c:v>
                </c:pt>
                <c:pt idx="11">
                  <c:v>47954</c:v>
                </c:pt>
                <c:pt idx="14">
                  <c:v>45812</c:v>
                </c:pt>
              </c:numCache>
            </c:numRef>
          </c:val>
          <c:extLst>
            <c:ext xmlns:c16="http://schemas.microsoft.com/office/drawing/2014/chart" uri="{C3380CC4-5D6E-409C-BE32-E72D297353CC}">
              <c16:uniqueId val="{00000002-611F-4A24-A0A1-3CC02C0BC3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F-4A24-A0A1-3CC02C0BC3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1F-4A24-A0A1-3CC02C0BC3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2654</c:v>
                </c:pt>
                <c:pt idx="3">
                  <c:v>2142</c:v>
                </c:pt>
                <c:pt idx="6">
                  <c:v>2129</c:v>
                </c:pt>
                <c:pt idx="9">
                  <c:v>2499</c:v>
                </c:pt>
                <c:pt idx="12">
                  <c:v>470</c:v>
                </c:pt>
              </c:numCache>
            </c:numRef>
          </c:val>
          <c:extLst>
            <c:ext xmlns:c16="http://schemas.microsoft.com/office/drawing/2014/chart" uri="{C3380CC4-5D6E-409C-BE32-E72D297353CC}">
              <c16:uniqueId val="{00000005-611F-4A24-A0A1-3CC02C0BC3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21562</c:v>
                </c:pt>
                <c:pt idx="3">
                  <c:v>20041</c:v>
                </c:pt>
                <c:pt idx="6">
                  <c:v>17159</c:v>
                </c:pt>
                <c:pt idx="9">
                  <c:v>16399</c:v>
                </c:pt>
                <c:pt idx="12">
                  <c:v>20393</c:v>
                </c:pt>
              </c:numCache>
            </c:numRef>
          </c:val>
          <c:extLst>
            <c:ext xmlns:c16="http://schemas.microsoft.com/office/drawing/2014/chart" uri="{C3380CC4-5D6E-409C-BE32-E72D297353CC}">
              <c16:uniqueId val="{00000006-611F-4A24-A0A1-3CC02C0BC3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11F-4A24-A0A1-3CC02C0BC3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47259</c:v>
                </c:pt>
                <c:pt idx="3">
                  <c:v>46571</c:v>
                </c:pt>
                <c:pt idx="6">
                  <c:v>44922</c:v>
                </c:pt>
                <c:pt idx="9">
                  <c:v>42718</c:v>
                </c:pt>
                <c:pt idx="12">
                  <c:v>40942</c:v>
                </c:pt>
              </c:numCache>
            </c:numRef>
          </c:val>
          <c:extLst>
            <c:ext xmlns:c16="http://schemas.microsoft.com/office/drawing/2014/chart" uri="{C3380CC4-5D6E-409C-BE32-E72D297353CC}">
              <c16:uniqueId val="{00000008-611F-4A24-A0A1-3CC02C0BC3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287</c:v>
                </c:pt>
                <c:pt idx="3">
                  <c:v>255</c:v>
                </c:pt>
                <c:pt idx="6">
                  <c:v>199</c:v>
                </c:pt>
                <c:pt idx="9">
                  <c:v>144</c:v>
                </c:pt>
                <c:pt idx="12">
                  <c:v>86</c:v>
                </c:pt>
              </c:numCache>
            </c:numRef>
          </c:val>
          <c:extLst>
            <c:ext xmlns:c16="http://schemas.microsoft.com/office/drawing/2014/chart" uri="{C3380CC4-5D6E-409C-BE32-E72D297353CC}">
              <c16:uniqueId val="{00000009-611F-4A24-A0A1-3CC02C0BC3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263838</c:v>
                </c:pt>
                <c:pt idx="3">
                  <c:v>262008</c:v>
                </c:pt>
                <c:pt idx="6">
                  <c:v>261846</c:v>
                </c:pt>
                <c:pt idx="9">
                  <c:v>267543</c:v>
                </c:pt>
                <c:pt idx="12">
                  <c:v>276182</c:v>
                </c:pt>
              </c:numCache>
            </c:numRef>
          </c:val>
          <c:extLst>
            <c:ext xmlns:c16="http://schemas.microsoft.com/office/drawing/2014/chart" uri="{C3380CC4-5D6E-409C-BE32-E72D297353CC}">
              <c16:uniqueId val="{0000000A-611F-4A24-A0A1-3CC02C0BC3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65766</c:v>
                </c:pt>
                <c:pt idx="2">
                  <c:v>#N/A</c:v>
                </c:pt>
                <c:pt idx="3">
                  <c:v>#N/A</c:v>
                </c:pt>
                <c:pt idx="4">
                  <c:v>64542</c:v>
                </c:pt>
                <c:pt idx="5">
                  <c:v>#N/A</c:v>
                </c:pt>
                <c:pt idx="6">
                  <c:v>#N/A</c:v>
                </c:pt>
                <c:pt idx="7">
                  <c:v>57825</c:v>
                </c:pt>
                <c:pt idx="8">
                  <c:v>#N/A</c:v>
                </c:pt>
                <c:pt idx="9">
                  <c:v>#N/A</c:v>
                </c:pt>
                <c:pt idx="10">
                  <c:v>68507</c:v>
                </c:pt>
                <c:pt idx="11">
                  <c:v>#N/A</c:v>
                </c:pt>
                <c:pt idx="12">
                  <c:v>#N/A</c:v>
                </c:pt>
                <c:pt idx="13">
                  <c:v>76913</c:v>
                </c:pt>
                <c:pt idx="14">
                  <c:v>#N/A</c:v>
                </c:pt>
              </c:numCache>
            </c:numRef>
          </c:val>
          <c:smooth val="0"/>
          <c:extLst>
            <c:ext xmlns:c16="http://schemas.microsoft.com/office/drawing/2014/chart" uri="{C3380CC4-5D6E-409C-BE32-E72D297353CC}">
              <c16:uniqueId val="{0000000B-611F-4A24-A0A1-3CC02C0BC3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12472</c:v>
                </c:pt>
                <c:pt idx="1">
                  <c:v>12163</c:v>
                </c:pt>
                <c:pt idx="2">
                  <c:v>11153</c:v>
                </c:pt>
              </c:numCache>
            </c:numRef>
          </c:val>
          <c:extLst>
            <c:ext xmlns:c16="http://schemas.microsoft.com/office/drawing/2014/chart" uri="{C3380CC4-5D6E-409C-BE32-E72D297353CC}">
              <c16:uniqueId val="{00000000-E3E2-4478-BA9A-04FC9DA95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9316</c:v>
                </c:pt>
                <c:pt idx="1">
                  <c:v>7476</c:v>
                </c:pt>
                <c:pt idx="2">
                  <c:v>6793</c:v>
                </c:pt>
              </c:numCache>
            </c:numRef>
          </c:val>
          <c:extLst>
            <c:ext xmlns:c16="http://schemas.microsoft.com/office/drawing/2014/chart" uri="{C3380CC4-5D6E-409C-BE32-E72D297353CC}">
              <c16:uniqueId val="{00000001-E3E2-4478-BA9A-04FC9DA95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27334</c:v>
                </c:pt>
                <c:pt idx="1">
                  <c:v>26779</c:v>
                </c:pt>
                <c:pt idx="2">
                  <c:v>26155</c:v>
                </c:pt>
              </c:numCache>
            </c:numRef>
          </c:val>
          <c:extLst>
            <c:ext xmlns:c16="http://schemas.microsoft.com/office/drawing/2014/chart" uri="{C3380CC4-5D6E-409C-BE32-E72D297353CC}">
              <c16:uniqueId val="{00000002-E3E2-4478-BA9A-04FC9DA95A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{0E2E826D-169A-47D1-82EB-D49C7BE84F0F}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F18-49B0-882B-71F4D06F1D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{00A9A5D2-2892-40AB-AAF7-DA1AFC63104E}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18-49B0-882B-71F4D06F1D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{EF0D574A-39BB-4B5B-AEB0-12D6CAAC42AB}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18-49B0-882B-71F4D06F1D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{49950FC7-86CB-4CCA-AC84-AD17B590B168}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18-49B0-882B-71F4D06F1D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{88B16E70-9C01-4A73-A2BE-AFA76E29796A}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18-49B0-882B-71F4D06F1D9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{3619ABBB-B3C2-47AB-9B38-E0A6ED79A337}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F18-49B0-882B-71F4D06F1D9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{0F66AFFA-66A3-4A22-967C-59BE17404010}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F18-49B0-882B-71F4D06F1D9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{C62683CD-5F04-4254-867C-0F693A705A3A}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F18-49B0-882B-71F4D06F1D9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{24A81726-12CE-45C4-BD12-713B3EC6E38E}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F18-49B0-882B-71F4D06F1D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62.9</c:v>
                </c:pt>
                <c:pt idx="16">
                  <c:v>64.400000000000006</c:v>
                </c:pt>
                <c:pt idx="24">
                  <c:v>65.3</c:v>
                </c:pt>
                <c:pt idx="32">
                  <c:v>68.099999999999994</c:v>
                </c:pt>
              </c:numCache>
            </c:numRef>
          </c:xVal>
          <c:yVal>
            <c:numRef>
              <c:f>公会計指標分析・財政指標組合せ分析表!$BP$51:$DC$51</c:f>
              <c:numCache>
                <c:formatCode>#,##0.0;"▲ "#,##0.0</c:formatCode>
                <c:ptCount val="40"/>
                <c:pt idx="0">
                  <c:v>77.900000000000006</c:v>
                </c:pt>
                <c:pt idx="8">
                  <c:v>77</c:v>
                </c:pt>
                <c:pt idx="16">
                  <c:v>69.5</c:v>
                </c:pt>
                <c:pt idx="24">
                  <c:v>82.7</c:v>
                </c:pt>
                <c:pt idx="32">
                  <c:v>91</c:v>
                </c:pt>
              </c:numCache>
            </c:numRef>
          </c:yVal>
          <c:smooth val="0"/>
          <c:extLst>
            <c:ext xmlns:c16="http://schemas.microsoft.com/office/drawing/2014/chart" uri="{C3380CC4-5D6E-409C-BE32-E72D297353CC}">
              <c16:uniqueId val="{00000009-EF18-49B0-882B-71F4D06F1D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{89043F01-44DC-43BD-AC5E-214C955B8DEA}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F18-49B0-882B-71F4D06F1D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{06270269-4317-49FB-86BB-AC98D0D75CD9}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18-49B0-882B-71F4D06F1D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{562D2031-F018-4920-BBFF-71E07E51EAC7}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18-49B0-882B-71F4D06F1D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{D9CE1F3C-4064-433D-ADD8-85604C335A38}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18-49B0-882B-71F4D06F1D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{6BF5628C-AD03-4C9D-8B12-246BBB38968E}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18-49B0-882B-71F4D06F1D9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{55B11833-7868-42BB-ABF5-89E05D29B2CE}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F18-49B0-882B-71F4D06F1D9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{2C3D050A-9442-490E-A5FD-72068D8F59AF}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F18-49B0-882B-71F4D06F1D92}"/>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{E2EDDE07-A129-487B-97C6-6A84960770C6}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F18-49B0-882B-71F4D06F1D92}"/>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{5831AF57-7160-4D9D-84ED-5DF2E7CFDBDD}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F18-49B0-882B-71F4D06F1D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EF18-49B0-882B-71F4D06F1D92}"/>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{95749DD0-BA54-4025-943B-CDF3CE5CF7B2}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93F-4875-8295-0BF5F191A1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{96DCFE69-3B41-491A-8B5C-BC97E7DB3E38}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3F-4875-8295-0BF5F191A1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{E26AC80B-0029-49D3-AAD9-33A1045202C2}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3F-4875-8295-0BF5F191A1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{9F7B816F-1F39-41B9-9E86-FD1551DED6A6}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3F-4875-8295-0BF5F191A1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{5E2342C2-7CFC-4916-9882-FAA64FDC6BC9}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3F-4875-8295-0BF5F191A162}"/>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{83770A69-E194-415A-B567-44CDF8A2C3BA}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93F-4875-8295-0BF5F191A162}"/>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{4A92ED20-9CCB-4306-AB88-11DEE4B9966C}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93F-4875-8295-0BF5F191A162}"/>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{0577BF6D-D236-4142-B085-4A5D737CB4C6}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93F-4875-8295-0BF5F191A162}"/>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{6C1C773F-40CD-45DF-A5D1-DF5E3BE29000}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93F-4875-8295-0BF5F191A1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7.1</c:v>
                </c:pt>
                <c:pt idx="16">
                  <c:v>7.6</c:v>
                </c:pt>
                <c:pt idx="24">
                  <c:v>7.9</c:v>
                </c:pt>
                <c:pt idx="32">
                  <c:v>8.1999999999999993</c:v>
                </c:pt>
              </c:numCache>
            </c:numRef>
          </c:xVal>
          <c:yVal>
            <c:numRef>
              <c:f>公会計指標分析・財政指標組合せ分析表!$BP$73:$DC$73</c:f>
              <c:numCache>
                <c:formatCode>#,##0.0;"▲ "#,##0.0</c:formatCode>
                <c:ptCount val="40"/>
                <c:pt idx="0">
                  <c:v>77.900000000000006</c:v>
                </c:pt>
                <c:pt idx="8">
                  <c:v>77</c:v>
                </c:pt>
                <c:pt idx="16">
                  <c:v>69.5</c:v>
                </c:pt>
                <c:pt idx="24">
                  <c:v>82.7</c:v>
                </c:pt>
                <c:pt idx="32">
                  <c:v>91</c:v>
                </c:pt>
              </c:numCache>
            </c:numRef>
          </c:yVal>
          <c:smooth val="0"/>
          <c:extLst>
            <c:ext xmlns:c16="http://schemas.microsoft.com/office/drawing/2014/chart" uri="{C3380CC4-5D6E-409C-BE32-E72D297353CC}">
              <c16:uniqueId val="{00000009-E93F-4875-8295-0BF5F191A1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{C57ED8E4-7905-4F71-B96D-A5CB44233A62}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93F-4875-8295-0BF5F191A1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{F7BC8A90-F502-4D43-9786-0A93B6864695}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3F-4875-8295-0BF5F191A1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{71851D6A-8413-43C4-BEB8-F0D8D3903AF1}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3F-4875-8295-0BF5F191A1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{557D5D0F-14E4-4CC4-AE4C-90CAEC74014F}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3F-4875-8295-0BF5F191A1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{38823D89-C3F9-44E1-A16C-4F5D6BC91A09}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3F-4875-8295-0BF5F191A162}"/>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{0AF003A0-7DC7-42C1-AC0C-41D10BD41CB8}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93F-4875-8295-0BF5F191A162}"/>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{8C2CABBE-1D90-4404-BAF6-C456ED3B55C2}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93F-4875-8295-0BF5F191A162}"/>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{9C8B02D6-4976-40D9-9BDD-B80D8A67FF95}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93F-4875-8295-0BF5F191A162}"/>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{5EDB1515-F6B4-4E6D-804C-BA9A9C699390}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93F-4875-8295-0BF5F191A1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E93F-4875-8295-0BF5F191A162}"/>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年度から令和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年度の</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か年平均で算出した令和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年度の実質公債費比率は</a:t>
          </a:r>
          <a:r>
            <a:rPr kumimoji="1" lang="en-US" altLang="ja-JP" sz="1400">
              <a:solidFill>
                <a:schemeClr val="dk1"/>
              </a:solidFill>
              <a:effectLst/>
              <a:latin typeface="+mn-lt"/>
              <a:ea typeface="+mn-ea"/>
              <a:cs typeface="+mn-cs"/>
            </a:rPr>
            <a:t>8.2</a:t>
          </a:r>
          <a:r>
            <a:rPr kumimoji="1" lang="ja-JP" altLang="ja-JP" sz="1400">
              <a:solidFill>
                <a:schemeClr val="dk1"/>
              </a:solidFill>
              <a:effectLst/>
              <a:latin typeface="+mn-lt"/>
              <a:ea typeface="+mn-ea"/>
              <a:cs typeface="+mn-cs"/>
            </a:rPr>
            <a:t>％であり、</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年度から</a:t>
          </a:r>
          <a:r>
            <a:rPr kumimoji="1" lang="en-US" altLang="ja-JP" sz="1400">
              <a:solidFill>
                <a:schemeClr val="dk1"/>
              </a:solidFill>
              <a:effectLst/>
              <a:latin typeface="+mn-lt"/>
              <a:ea typeface="+mn-ea"/>
              <a:cs typeface="+mn-cs"/>
            </a:rPr>
            <a:t>0.3</a:t>
          </a:r>
          <a:r>
            <a:rPr kumimoji="1" lang="ja-JP" altLang="ja-JP" sz="1400">
              <a:solidFill>
                <a:schemeClr val="dk1"/>
              </a:solidFill>
              <a:effectLst/>
              <a:latin typeface="+mn-lt"/>
              <a:ea typeface="+mn-ea"/>
              <a:cs typeface="+mn-cs"/>
            </a:rPr>
            <a:t>ポイント悪化している。</a:t>
          </a:r>
          <a:endParaRPr lang="ja-JP" altLang="ja-JP" sz="1800">
            <a:effectLst/>
          </a:endParaRPr>
        </a:p>
        <a:p>
          <a:r>
            <a:rPr kumimoji="1" lang="ja-JP" altLang="ja-JP" sz="1400">
              <a:solidFill>
                <a:schemeClr val="dk1"/>
              </a:solidFill>
              <a:effectLst/>
              <a:latin typeface="+mn-lt"/>
              <a:ea typeface="+mn-ea"/>
              <a:cs typeface="+mn-cs"/>
            </a:rPr>
            <a:t>　これは、分子の主な構成要素である地方債の元利償還金充当一般財源が</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r>
            <a:rPr kumimoji="1" lang="ja-JP" altLang="en-US" sz="1400">
              <a:solidFill>
                <a:schemeClr val="dk1"/>
              </a:solidFill>
              <a:effectLst/>
              <a:latin typeface="+mn-lt"/>
              <a:ea typeface="+mn-ea"/>
              <a:cs typeface="+mn-cs"/>
            </a:rPr>
            <a:t>ことなどにより、</a:t>
          </a:r>
          <a:r>
            <a:rPr kumimoji="1" lang="ja-JP" altLang="ja-JP" sz="1400">
              <a:solidFill>
                <a:schemeClr val="dk1"/>
              </a:solidFill>
              <a:effectLst/>
              <a:latin typeface="+mn-lt"/>
              <a:ea typeface="+mn-ea"/>
              <a:cs typeface="+mn-cs"/>
            </a:rPr>
            <a:t>実質公債費比率の分子が増したことになどによるものである。</a:t>
          </a:r>
          <a:endParaRPr lang="ja-JP" altLang="ja-JP" sz="1800">
            <a:effectLst/>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地方債の借入は世代間の公平性を保つという側面もあることから、長崎市では満期一括償還地方債を導入していないことから、満期一括償還地方債の財源として減債基金に積み立てていない。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主な増減要素</a:t>
          </a:r>
          <a:r>
            <a:rPr kumimoji="1" lang="en-US"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・地方債残高</a:t>
          </a:r>
          <a:r>
            <a:rPr kumimoji="1" lang="en-US" altLang="ja-JP" sz="1200">
              <a:solidFill>
                <a:schemeClr val="dk1"/>
              </a:solidFill>
              <a:effectLst/>
              <a:latin typeface="+mn-lt"/>
              <a:ea typeface="+mn-ea"/>
              <a:cs typeface="+mn-cs"/>
            </a:rPr>
            <a:t>(+86</a:t>
          </a:r>
          <a:r>
            <a:rPr kumimoji="1" lang="ja-JP" altLang="ja-JP" sz="1200">
              <a:solidFill>
                <a:schemeClr val="dk1"/>
              </a:solidFill>
              <a:effectLst/>
              <a:latin typeface="+mn-lt"/>
              <a:ea typeface="+mn-ea"/>
              <a:cs typeface="+mn-cs"/>
            </a:rPr>
            <a:t>億円</a:t>
          </a:r>
          <a:r>
            <a:rPr kumimoji="1" lang="en-US"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一般単独（中心市街地）</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40</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公共施設等適正管理推進事業債</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38</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・公営企業等繰入見込額</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億円</a:t>
          </a:r>
          <a:r>
            <a:rPr kumimoji="1" lang="en-US"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下水道事業　▲</a:t>
          </a:r>
          <a:r>
            <a:rPr kumimoji="1" lang="en-US" altLang="ja-JP" sz="1200">
              <a:solidFill>
                <a:schemeClr val="dk1"/>
              </a:solidFill>
              <a:effectLst/>
              <a:latin typeface="+mn-lt"/>
              <a:ea typeface="+mn-ea"/>
              <a:cs typeface="+mn-cs"/>
            </a:rPr>
            <a:t>17.5</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・充当可能基金（▲</a:t>
          </a:r>
          <a:r>
            <a:rPr kumimoji="1" lang="en-US" altLang="ja-JP" sz="1200">
              <a:solidFill>
                <a:schemeClr val="dk1"/>
              </a:solidFill>
              <a:effectLst/>
              <a:latin typeface="+mn-lt"/>
              <a:ea typeface="+mn-ea"/>
              <a:cs typeface="+mn-cs"/>
            </a:rPr>
            <a:t>21.4</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財政調整基金</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・充当可能特定歳入（</a:t>
          </a:r>
          <a:r>
            <a:rPr kumimoji="1" lang="en-US" altLang="ja-JP" sz="1200">
              <a:solidFill>
                <a:schemeClr val="dk1"/>
              </a:solidFill>
              <a:effectLst/>
              <a:latin typeface="+mn-lt"/>
              <a:ea typeface="+mn-ea"/>
              <a:cs typeface="+mn-cs"/>
            </a:rPr>
            <a:t>+12.6</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地方債を財源とする貸付金</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+9.5</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・基準財政需要額算入見込額（</a:t>
          </a:r>
          <a:r>
            <a:rPr kumimoji="1" lang="en-US" altLang="ja-JP" sz="1200">
              <a:solidFill>
                <a:schemeClr val="dk1"/>
              </a:solidFill>
              <a:effectLst/>
              <a:latin typeface="+mn-lt"/>
              <a:ea typeface="+mn-ea"/>
              <a:cs typeface="+mn-cs"/>
            </a:rPr>
            <a:t>+12.5</a:t>
          </a:r>
          <a:r>
            <a:rPr kumimoji="1" lang="ja-JP" altLang="ja-JP" sz="1200">
              <a:solidFill>
                <a:schemeClr val="dk1"/>
              </a:solidFill>
              <a:effectLst/>
              <a:latin typeface="+mn-lt"/>
              <a:ea typeface="+mn-ea"/>
              <a:cs typeface="+mn-cs"/>
            </a:rPr>
            <a:t>億円）</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公債費</a:t>
          </a:r>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+42.6</a:t>
          </a:r>
          <a:r>
            <a:rPr kumimoji="1" lang="ja-JP" altLang="ja-JP" sz="1200">
              <a:solidFill>
                <a:schemeClr val="dk1"/>
              </a:solidFill>
              <a:effectLst/>
              <a:latin typeface="+mn-lt"/>
              <a:ea typeface="+mn-ea"/>
              <a:cs typeface="+mn-cs"/>
            </a:rPr>
            <a:t>億円</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下水道費　▲</a:t>
          </a:r>
          <a:r>
            <a:rPr kumimoji="1" lang="en-US" altLang="ja-JP" sz="1200">
              <a:solidFill>
                <a:schemeClr val="dk1"/>
              </a:solidFill>
              <a:effectLst/>
              <a:latin typeface="+mn-lt"/>
              <a:ea typeface="+mn-ea"/>
              <a:cs typeface="+mn-cs"/>
            </a:rPr>
            <a:t>28.7</a:t>
          </a:r>
          <a:r>
            <a:rPr kumimoji="1" lang="ja-JP" altLang="en-US" sz="1200">
              <a:solidFill>
                <a:schemeClr val="dk1"/>
              </a:solidFill>
              <a:effectLst/>
              <a:latin typeface="+mn-lt"/>
              <a:ea typeface="+mn-ea"/>
              <a:cs typeface="+mn-cs"/>
            </a:rPr>
            <a:t>億円</a:t>
          </a:r>
          <a:endParaRPr lang="en-US" altLang="ja-JP" sz="1600">
            <a:effectLst/>
          </a:endParaRPr>
        </a:p>
        <a:p>
          <a:r>
            <a:rPr kumimoji="1" lang="ja-JP" altLang="ja-JP" sz="1200">
              <a:solidFill>
                <a:schemeClr val="dk1"/>
              </a:solidFill>
              <a:effectLst/>
              <a:latin typeface="+mn-lt"/>
              <a:ea typeface="+mn-ea"/>
              <a:cs typeface="+mn-cs"/>
            </a:rPr>
            <a:t>　今後は大型事業の実施により、地方債残高の増と基金の取り崩しにより、将来負担比率の上昇が見込まれるが、早期健全化基準を大きく下回る値で推移すると考えている</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・端島（軍艦島）整備基金の積立額の増はあったものの、減債基金や市庁舎建設整備基金などの繰入額が増分を上回ったことに伴い、基金全体としては</a:t>
          </a:r>
          <a:r>
            <a:rPr kumimoji="1" lang="en-US" altLang="ja-JP" sz="1200">
              <a:solidFill>
                <a:schemeClr val="dk1"/>
              </a:solidFill>
              <a:effectLst/>
              <a:latin typeface="+mn-lt"/>
              <a:ea typeface="+mn-ea"/>
              <a:cs typeface="+mn-cs"/>
            </a:rPr>
            <a:t>23.2</a:t>
          </a:r>
          <a:r>
            <a:rPr kumimoji="1" lang="ja-JP" altLang="ja-JP" sz="1200">
              <a:solidFill>
                <a:schemeClr val="dk1"/>
              </a:solidFill>
              <a:effectLst/>
              <a:latin typeface="+mn-lt"/>
              <a:ea typeface="+mn-ea"/>
              <a:cs typeface="+mn-cs"/>
            </a:rPr>
            <a:t>億円の減となった。</a:t>
          </a:r>
          <a:endParaRPr kumimoji="1" lang="en-US" altLang="ja-JP" sz="1200">
            <a:solidFill>
              <a:schemeClr val="dk1"/>
            </a:solidFill>
            <a:effectLst/>
            <a:latin typeface="+mn-lt"/>
            <a:ea typeface="+mn-ea"/>
            <a:cs typeface="+mn-cs"/>
          </a:endParaRPr>
        </a:p>
        <a:p>
          <a:endParaRPr kumimoji="1" lang="en-US" altLang="ja-JP" sz="1200">
            <a:solidFill>
              <a:schemeClr val="dk1"/>
            </a:solidFill>
            <a:effectLst/>
            <a:latin typeface="+mn-lt"/>
            <a:ea typeface="+mn-ea"/>
            <a:cs typeface="+mn-cs"/>
          </a:endParaRPr>
        </a:p>
        <a:p>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　・新市庁舎建設が行われており、建設に係る財源に充当するため、市庁舎建設基金は減少する見込みであり、新型コロナウイルスの影響により基金を活用しながら財政運営を行っていく必要があるため、一定額を確保しつつも、基金全体では減少する見込みであ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・市庁舎建設整備基金：市庁舎の建設整備に要する経費の財源に充当する。</a:t>
          </a:r>
          <a:endParaRPr lang="ja-JP" altLang="ja-JP" sz="1400">
            <a:effectLst/>
          </a:endParaRPr>
        </a:p>
        <a:p>
          <a:r>
            <a:rPr kumimoji="1" lang="ja-JP" altLang="ja-JP" sz="1100">
              <a:solidFill>
                <a:schemeClr val="dk1"/>
              </a:solidFill>
              <a:effectLst/>
              <a:latin typeface="+mn-lt"/>
              <a:ea typeface="+mn-ea"/>
              <a:cs typeface="+mn-cs"/>
            </a:rPr>
            <a:t>　・地域振興基金：地域住民の連帯の強化又は地域振興等の事業に要する経費の財源に充当する。</a:t>
          </a:r>
          <a:endParaRPr lang="ja-JP" altLang="ja-JP" sz="1400">
            <a:effectLst/>
          </a:endParaRPr>
        </a:p>
        <a:p>
          <a:r>
            <a:rPr kumimoji="1" lang="ja-JP" altLang="ja-JP" sz="1100">
              <a:solidFill>
                <a:schemeClr val="dk1"/>
              </a:solidFill>
              <a:effectLst/>
              <a:latin typeface="+mn-lt"/>
              <a:ea typeface="+mn-ea"/>
              <a:cs typeface="+mn-cs"/>
            </a:rPr>
            <a:t>　・いきいき長寿社会基金：高齢者の保健及び福祉を増進するための経費の財源に充当する。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・市庁舎建設整備基金：新市庁舎建設事業費の財源として充当したことによる減（▲</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・端島整備基金：ふるさと納税寄付額（使途指定分）を基金に積み立てた一方、取崩しを行わなかったことに伴う増（＋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a:t>
          </a:r>
          <a:endParaRPr kumimoji="1" lang="en-US" altLang="ja-JP" sz="1100">
            <a:solidFill>
              <a:schemeClr val="dk1"/>
            </a:solidFill>
            <a:effectLst/>
            <a:latin typeface="+mn-lt"/>
            <a:ea typeface="+mn-ea"/>
            <a:cs typeface="+mn-cs"/>
          </a:endParaRPr>
        </a:p>
        <a:p>
          <a:endParaRPr lang="en-US"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・市庁舎建設整備基金：</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の完成予定に向けて、市庁舎建設に係る経費に充当する。</a:t>
          </a:r>
          <a:endParaRPr lang="ja-JP" altLang="ja-JP" sz="1400">
            <a:effectLst/>
          </a:endParaRPr>
        </a:p>
        <a:p>
          <a:r>
            <a:rPr kumimoji="1" lang="ja-JP" altLang="ja-JP" sz="1100">
              <a:solidFill>
                <a:schemeClr val="dk1"/>
              </a:solidFill>
              <a:effectLst/>
              <a:latin typeface="+mn-lt"/>
              <a:ea typeface="+mn-ea"/>
              <a:cs typeface="+mn-cs"/>
            </a:rPr>
            <a:t>　・地域振興基金：地域振興を図るため、地域コミュニティ連絡協議会に対する補助金や地域活性化事業費負担金等に充当する。</a:t>
          </a:r>
          <a:endParaRPr lang="ja-JP" altLang="ja-JP" sz="1400">
            <a:effectLst/>
          </a:endParaRPr>
        </a:p>
        <a:p>
          <a:r>
            <a:rPr kumimoji="1" lang="ja-JP" altLang="ja-JP" sz="1100">
              <a:solidFill>
                <a:schemeClr val="dk1"/>
              </a:solidFill>
              <a:effectLst/>
              <a:latin typeface="+mn-lt"/>
              <a:ea typeface="+mn-ea"/>
              <a:cs typeface="+mn-cs"/>
            </a:rPr>
            <a:t>　・その他基金についても、運用方針を見直すなど積極的な基金の活用を行う。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ysClr val="windowText" lastClr="000000"/>
              </a:solidFill>
              <a:effectLst/>
              <a:latin typeface="+mn-lt"/>
              <a:ea typeface="+mn-ea"/>
              <a:cs typeface="+mn-cs"/>
            </a:rPr>
            <a:t>　・</a:t>
          </a:r>
          <a:r>
            <a:rPr kumimoji="1" lang="ja-JP" altLang="en-US" sz="1200">
              <a:solidFill>
                <a:sysClr val="windowText" lastClr="000000"/>
              </a:solidFill>
              <a:effectLst/>
              <a:latin typeface="+mn-lt"/>
              <a:ea typeface="+mn-ea"/>
              <a:cs typeface="+mn-cs"/>
            </a:rPr>
            <a:t>新型コロナウイルス感染症対策事業等に対する</a:t>
          </a:r>
          <a:r>
            <a:rPr kumimoji="1" lang="ja-JP" altLang="ja-JP" sz="1200">
              <a:solidFill>
                <a:sysClr val="windowText" lastClr="000000"/>
              </a:solidFill>
              <a:effectLst/>
              <a:latin typeface="+mn-lt"/>
              <a:ea typeface="+mn-ea"/>
              <a:cs typeface="+mn-cs"/>
            </a:rPr>
            <a:t>基金の取り崩しが決算余剰金の積立等に伴う積立額を上回ったことににより、基金残高が減となった。</a:t>
          </a:r>
          <a:endParaRPr kumimoji="1" lang="en-US" altLang="ja-JP" sz="1200">
            <a:solidFill>
              <a:sysClr val="windowText" lastClr="000000"/>
            </a:solidFill>
            <a:effectLst/>
            <a:latin typeface="+mn-lt"/>
            <a:ea typeface="+mn-ea"/>
            <a:cs typeface="+mn-cs"/>
          </a:endParaRPr>
        </a:p>
        <a:p>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（今後の方針）</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　・今後大型事業が見込まれていることから、一部の年度においては財政調整のために基金を繰り入れる必要があり、</a:t>
          </a:r>
          <a:r>
            <a:rPr kumimoji="1" lang="ja-JP" altLang="en-US" sz="1200">
              <a:solidFill>
                <a:sysClr val="windowText" lastClr="000000"/>
              </a:solidFill>
              <a:effectLst/>
              <a:latin typeface="+mn-lt"/>
              <a:ea typeface="+mn-ea"/>
              <a:cs typeface="+mn-cs"/>
            </a:rPr>
            <a:t>また、</a:t>
          </a:r>
          <a:r>
            <a:rPr kumimoji="1" lang="ja-JP" altLang="ja-JP" sz="1200">
              <a:solidFill>
                <a:sysClr val="windowText" lastClr="000000"/>
              </a:solidFill>
              <a:effectLst/>
              <a:latin typeface="+mn-lt"/>
              <a:ea typeface="+mn-ea"/>
              <a:cs typeface="+mn-cs"/>
            </a:rPr>
            <a:t>新型コロナウイルスの影響により基金を活用しながら財政運営を行っていく必要があるため、一定額を確保しつつも、基金全体では減少する見込みである。</a:t>
          </a:r>
          <a:endParaRPr lang="ja-JP" altLang="ja-JP" sz="1600">
            <a:solidFill>
              <a:sysClr val="windowText" lastClr="000000"/>
            </a:solidFill>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土地区画整理事業及び</a:t>
          </a:r>
          <a:r>
            <a:rPr kumimoji="1" lang="ja-JP" altLang="ja-JP" sz="1100">
              <a:solidFill>
                <a:schemeClr val="dk1"/>
              </a:solidFill>
              <a:effectLst/>
              <a:latin typeface="+mn-lt"/>
              <a:ea typeface="+mn-ea"/>
              <a:cs typeface="+mn-cs"/>
            </a:rPr>
            <a:t>長崎駅周辺区画整理事業のための繰入額が通常の積立額を上回ったことにより、基金残高が減となった。</a:t>
          </a:r>
          <a:endParaRPr kumimoji="1" lang="en-US" altLang="ja-JP" sz="1100">
            <a:solidFill>
              <a:schemeClr val="dk1"/>
            </a:solidFill>
            <a:effectLst/>
            <a:latin typeface="+mn-lt"/>
            <a:ea typeface="+mn-ea"/>
            <a:cs typeface="+mn-cs"/>
          </a:endParaRPr>
        </a:p>
        <a:p>
          <a:endParaRPr lang="en-US"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・今後大型事業が見込まれていることから、一部の年度においては財政調整のために基金を繰り入れる必要があり、</a:t>
          </a:r>
          <a:r>
            <a:rPr kumimoji="1" lang="ja-JP" altLang="en-US" sz="1100">
              <a:solidFill>
                <a:srgbClr val="FF0000"/>
              </a:solidFill>
              <a:effectLst/>
              <a:latin typeface="+mn-lt"/>
              <a:ea typeface="+mn-ea"/>
              <a:cs typeface="+mn-cs"/>
            </a:rPr>
            <a:t>また、</a:t>
          </a:r>
          <a:r>
            <a:rPr kumimoji="1" lang="ja-JP" altLang="ja-JP" sz="1100">
              <a:solidFill>
                <a:schemeClr val="dk1"/>
              </a:solidFill>
              <a:effectLst/>
              <a:latin typeface="+mn-lt"/>
              <a:ea typeface="+mn-ea"/>
              <a:cs typeface="+mn-cs"/>
            </a:rPr>
            <a:t>新型コロナウイルスの影響により基金を活用しながら財政運営を行っていく必要があるため、一定額を確保しつつも、基金全体では減少する見込みである。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本市の有形固定資産減価償却率は、類似団体内平均値</a:t>
          </a:r>
          <a:r>
            <a:rPr kumimoji="1" lang="en-US" altLang="ja-JP" sz="1100">
              <a:latin typeface="ＭＳ Ｐゴシック" panose="020B0600070205080204" pitchFamily="50" charset="-128"/>
              <a:ea typeface="ＭＳ Ｐゴシック" panose="020B0600070205080204" pitchFamily="50" charset="-128"/>
            </a:rPr>
            <a:t>62.6</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ポイント高い</a:t>
          </a:r>
          <a:r>
            <a:rPr kumimoji="1" lang="en-US" altLang="ja-JP" sz="1100">
              <a:latin typeface="ＭＳ Ｐゴシック" panose="020B0600070205080204" pitchFamily="50" charset="-128"/>
              <a:ea typeface="ＭＳ Ｐゴシック" panose="020B0600070205080204" pitchFamily="50" charset="-128"/>
            </a:rPr>
            <a:t>68.1</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一般的には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％を超えると資産の老朽化が進んでいるとみなされること、類似団体と比較して高い水準にあることから、資産の取得からの期間が長くなっている状況にある。</a:t>
          </a:r>
        </a:p>
        <a:p>
          <a:r>
            <a:rPr kumimoji="1" lang="ja-JP" altLang="en-US" sz="1100">
              <a:latin typeface="ＭＳ Ｐゴシック" panose="020B0600070205080204" pitchFamily="50" charset="-128"/>
              <a:ea typeface="ＭＳ Ｐゴシック" panose="020B0600070205080204" pitchFamily="50" charset="-128"/>
            </a:rPr>
            <a:t>今後、長崎市公共施設等総合管理計画等に基づき施設の長寿命化や施設総量の適正化等に取り組む。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xdr:cNvCxnSpPr/>
      </xdr:nvCxnSpPr>
      <xdr:spPr>
        <a:xfrm flipV="1">
          <a:off x="4206240" y="5293572"/>
          <a:ext cx="1270" cy="122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258945"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119245" y="65227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xdr:cNvSpPr txBox="1"/>
      </xdr:nvSpPr>
      <xdr:spPr>
        <a:xfrm>
          <a:off x="4258945" y="50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xdr:cNvCxnSpPr/>
      </xdr:nvCxnSpPr>
      <xdr:spPr>
        <a:xfrm>
          <a:off x="4119245" y="52935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xdr:cNvSpPr txBox="1"/>
      </xdr:nvSpPr>
      <xdr:spPr>
        <a:xfrm>
          <a:off x="4258945" y="57952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xdr:cNvSpPr/>
      </xdr:nvSpPr>
      <xdr:spPr>
        <a:xfrm>
          <a:off x="4157345" y="5943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3537585" y="5918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xdr:cNvSpPr/>
      </xdr:nvSpPr>
      <xdr:spPr>
        <a:xfrm>
          <a:off x="286702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19646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52590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1" name="楕円 80"/>
        <xdr:cNvSpPr/>
      </xdr:nvSpPr>
      <xdr:spPr>
        <a:xfrm>
          <a:off x="4157345"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82" name="有形固定資産減価償却率該当値テキスト"/>
        <xdr:cNvSpPr txBox="1"/>
      </xdr:nvSpPr>
      <xdr:spPr>
        <a:xfrm>
          <a:off x="4258945"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85937</xdr:rowOff>
    </xdr:from>
    <xdr:to>
      <xdr:col>19</xdr:col>
      <xdr:colOff>187325</xdr:colOff>
      <xdr:row>32</xdr:row>
      <xdr:rowOff>16087</xdr:rowOff>
    </xdr:to>
    <xdr:sp macro="" textlink="">
      <xdr:nvSpPr>
        <xdr:cNvPr id="83" name="楕円 82"/>
        <xdr:cNvSpPr/>
      </xdr:nvSpPr>
      <xdr:spPr>
        <a:xfrm>
          <a:off x="3537585" y="6037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136737</xdr:rowOff>
    </xdr:from>
    <xdr:to>
      <xdr:col>23</xdr:col>
      <xdr:colOff>85725</xdr:colOff>
      <xdr:row>32</xdr:row>
      <xdr:rowOff>66040</xdr:rowOff>
    </xdr:to>
    <xdr:cxnSp macro="">
      <xdr:nvCxnSpPr>
        <xdr:cNvPr id="84" name="直線コネクタ 83"/>
        <xdr:cNvCxnSpPr/>
      </xdr:nvCxnSpPr>
      <xdr:spPr>
        <a:xfrm>
          <a:off x="3588385" y="6087957"/>
          <a:ext cx="619760" cy="9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53552</xdr:rowOff>
    </xdr:from>
    <xdr:to>
      <xdr:col>15</xdr:col>
      <xdr:colOff>187325</xdr:colOff>
      <xdr:row>31</xdr:row>
      <xdr:rowOff>155152</xdr:rowOff>
    </xdr:to>
    <xdr:sp macro="" textlink="">
      <xdr:nvSpPr>
        <xdr:cNvPr id="85" name="楕円 84"/>
        <xdr:cNvSpPr/>
      </xdr:nvSpPr>
      <xdr:spPr>
        <a:xfrm>
          <a:off x="2867025" y="60047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104352</xdr:rowOff>
    </xdr:from>
    <xdr:to>
      <xdr:col>19</xdr:col>
      <xdr:colOff>136525</xdr:colOff>
      <xdr:row>31</xdr:row>
      <xdr:rowOff>136737</xdr:rowOff>
    </xdr:to>
    <xdr:cxnSp macro="">
      <xdr:nvCxnSpPr>
        <xdr:cNvPr id="86" name="直線コネクタ 85"/>
        <xdr:cNvCxnSpPr/>
      </xdr:nvCxnSpPr>
      <xdr:spPr>
        <a:xfrm>
          <a:off x="2917825" y="605557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7" name="楕円 86"/>
        <xdr:cNvSpPr/>
      </xdr:nvSpPr>
      <xdr:spPr>
        <a:xfrm>
          <a:off x="2196465" y="5954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104352</xdr:rowOff>
    </xdr:to>
    <xdr:cxnSp macro="">
      <xdr:nvCxnSpPr>
        <xdr:cNvPr id="88" name="直線コネクタ 87"/>
        <xdr:cNvCxnSpPr/>
      </xdr:nvCxnSpPr>
      <xdr:spPr>
        <a:xfrm>
          <a:off x="2247265" y="6001597"/>
          <a:ext cx="6705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xdr:cNvSpPr/>
      </xdr:nvSpPr>
      <xdr:spPr>
        <a:xfrm>
          <a:off x="1525905" y="59006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50377</xdr:rowOff>
    </xdr:to>
    <xdr:cxnSp macro="">
      <xdr:nvCxnSpPr>
        <xdr:cNvPr id="90" name="直線コネクタ 89"/>
        <xdr:cNvCxnSpPr/>
      </xdr:nvCxnSpPr>
      <xdr:spPr>
        <a:xfrm>
          <a:off x="1576705" y="5951432"/>
          <a:ext cx="67056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xdr:cNvSpPr txBox="1"/>
      </xdr:nvSpPr>
      <xdr:spPr>
        <a:xfrm>
          <a:off x="3395989" y="569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2" name="n_2aveValue有形固定資産減価償却率"/>
        <xdr:cNvSpPr txBox="1"/>
      </xdr:nvSpPr>
      <xdr:spPr>
        <a:xfrm>
          <a:off x="2738129" y="56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xdr:cNvSpPr txBox="1"/>
      </xdr:nvSpPr>
      <xdr:spPr>
        <a:xfrm>
          <a:off x="206756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xdr:cNvSpPr txBox="1"/>
      </xdr:nvSpPr>
      <xdr:spPr>
        <a:xfrm>
          <a:off x="139700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7214</xdr:rowOff>
    </xdr:from>
    <xdr:ext cx="405111" cy="259045"/>
    <xdr:sp macro="" textlink="">
      <xdr:nvSpPr>
        <xdr:cNvPr id="95" name="n_1mainValue有形固定資産減価償却率"/>
        <xdr:cNvSpPr txBox="1"/>
      </xdr:nvSpPr>
      <xdr:spPr>
        <a:xfrm>
          <a:off x="3395989" y="612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146279</xdr:rowOff>
    </xdr:from>
    <xdr:ext cx="405111" cy="259045"/>
    <xdr:sp macro="" textlink="">
      <xdr:nvSpPr>
        <xdr:cNvPr id="96" name="n_2mainValue有形固定資産減価償却率"/>
        <xdr:cNvSpPr txBox="1"/>
      </xdr:nvSpPr>
      <xdr:spPr>
        <a:xfrm>
          <a:off x="2738129" y="609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7" name="n_3mainValue有形固定資産減価償却率"/>
        <xdr:cNvSpPr txBox="1"/>
      </xdr:nvSpPr>
      <xdr:spPr>
        <a:xfrm>
          <a:off x="2067569" y="604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xdr:cNvSpPr txBox="1"/>
      </xdr:nvSpPr>
      <xdr:spPr>
        <a:xfrm>
          <a:off x="1397009" y="5989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債務償還比率は全国平均と比較して高い。</a:t>
          </a:r>
        </a:p>
        <a:p>
          <a:r>
            <a:rPr kumimoji="1" lang="ja-JP" altLang="en-US" sz="1100">
              <a:latin typeface="ＭＳ Ｐゴシック" panose="020B0600070205080204" pitchFamily="50" charset="-128"/>
              <a:ea typeface="ＭＳ Ｐゴシック" panose="020B0600070205080204" pitchFamily="50" charset="-128"/>
            </a:rPr>
            <a:t>これは、地方債残高が類似団体と比較して高いことによると考えられる。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xdr:cNvCxnSpPr/>
      </xdr:nvCxnSpPr>
      <xdr:spPr>
        <a:xfrm flipV="1">
          <a:off x="13027660" y="5196628"/>
          <a:ext cx="1269" cy="145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xdr:cNvSpPr txBox="1"/>
      </xdr:nvSpPr>
      <xdr:spPr>
        <a:xfrm>
          <a:off x="13080365" y="66509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xdr:cNvCxnSpPr/>
      </xdr:nvCxnSpPr>
      <xdr:spPr>
        <a:xfrm>
          <a:off x="12963525" y="6647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xdr:cNvSpPr txBox="1"/>
      </xdr:nvSpPr>
      <xdr:spPr>
        <a:xfrm>
          <a:off x="13080365" y="5777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xdr:cNvSpPr/>
      </xdr:nvSpPr>
      <xdr:spPr>
        <a:xfrm>
          <a:off x="13001625" y="5922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xdr:cNvSpPr/>
      </xdr:nvSpPr>
      <xdr:spPr>
        <a:xfrm>
          <a:off x="12359005" y="592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xdr:cNvSpPr/>
      </xdr:nvSpPr>
      <xdr:spPr>
        <a:xfrm>
          <a:off x="1168844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xdr:cNvSpPr/>
      </xdr:nvSpPr>
      <xdr:spPr>
        <a:xfrm>
          <a:off x="1101788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xdr:cNvSpPr/>
      </xdr:nvSpPr>
      <xdr:spPr>
        <a:xfrm>
          <a:off x="1034732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104958</xdr:rowOff>
    </xdr:from>
    <xdr:to>
      <xdr:col>76</xdr:col>
      <xdr:colOff>73025</xdr:colOff>
      <xdr:row>33</xdr:row>
      <xdr:rowOff>35108</xdr:rowOff>
    </xdr:to>
    <xdr:sp macro="" textlink="">
      <xdr:nvSpPr>
        <xdr:cNvPr id="143" name="楕円 142"/>
        <xdr:cNvSpPr/>
      </xdr:nvSpPr>
      <xdr:spPr>
        <a:xfrm>
          <a:off x="13001625" y="6223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83385</xdr:rowOff>
    </xdr:from>
    <xdr:ext cx="469744" cy="259045"/>
    <xdr:sp macro="" textlink="">
      <xdr:nvSpPr>
        <xdr:cNvPr id="144" name="債務償還比率該当値テキスト"/>
        <xdr:cNvSpPr txBox="1"/>
      </xdr:nvSpPr>
      <xdr:spPr>
        <a:xfrm>
          <a:off x="13080365" y="62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107357</xdr:rowOff>
    </xdr:from>
    <xdr:to>
      <xdr:col>72</xdr:col>
      <xdr:colOff>123825</xdr:colOff>
      <xdr:row>33</xdr:row>
      <xdr:rowOff>37507</xdr:rowOff>
    </xdr:to>
    <xdr:sp macro="" textlink="">
      <xdr:nvSpPr>
        <xdr:cNvPr id="145" name="楕円 144"/>
        <xdr:cNvSpPr/>
      </xdr:nvSpPr>
      <xdr:spPr>
        <a:xfrm>
          <a:off x="12359005" y="6226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155758</xdr:rowOff>
    </xdr:from>
    <xdr:to>
      <xdr:col>76</xdr:col>
      <xdr:colOff>22225</xdr:colOff>
      <xdr:row>32</xdr:row>
      <xdr:rowOff>158157</xdr:rowOff>
    </xdr:to>
    <xdr:cxnSp macro="">
      <xdr:nvCxnSpPr>
        <xdr:cNvPr id="146" name="直線コネクタ 145"/>
        <xdr:cNvCxnSpPr/>
      </xdr:nvCxnSpPr>
      <xdr:spPr>
        <a:xfrm flipV="1">
          <a:off x="12409805" y="6274618"/>
          <a:ext cx="61976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72334</xdr:rowOff>
    </xdr:from>
    <xdr:to>
      <xdr:col>68</xdr:col>
      <xdr:colOff>123825</xdr:colOff>
      <xdr:row>33</xdr:row>
      <xdr:rowOff>2484</xdr:rowOff>
    </xdr:to>
    <xdr:sp macro="" textlink="">
      <xdr:nvSpPr>
        <xdr:cNvPr id="147" name="楕円 146"/>
        <xdr:cNvSpPr/>
      </xdr:nvSpPr>
      <xdr:spPr>
        <a:xfrm>
          <a:off x="11688445" y="6191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123134</xdr:rowOff>
    </xdr:from>
    <xdr:to>
      <xdr:col>72</xdr:col>
      <xdr:colOff>73025</xdr:colOff>
      <xdr:row>32</xdr:row>
      <xdr:rowOff>158157</xdr:rowOff>
    </xdr:to>
    <xdr:cxnSp macro="">
      <xdr:nvCxnSpPr>
        <xdr:cNvPr id="148" name="直線コネクタ 147"/>
        <xdr:cNvCxnSpPr/>
      </xdr:nvCxnSpPr>
      <xdr:spPr>
        <a:xfrm>
          <a:off x="11739245" y="6241994"/>
          <a:ext cx="67056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51703</xdr:rowOff>
    </xdr:from>
    <xdr:to>
      <xdr:col>64</xdr:col>
      <xdr:colOff>123825</xdr:colOff>
      <xdr:row>32</xdr:row>
      <xdr:rowOff>153303</xdr:rowOff>
    </xdr:to>
    <xdr:sp macro="" textlink="">
      <xdr:nvSpPr>
        <xdr:cNvPr id="149" name="楕円 148"/>
        <xdr:cNvSpPr/>
      </xdr:nvSpPr>
      <xdr:spPr>
        <a:xfrm>
          <a:off x="11017885" y="61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102503</xdr:rowOff>
    </xdr:from>
    <xdr:to>
      <xdr:col>68</xdr:col>
      <xdr:colOff>73025</xdr:colOff>
      <xdr:row>32</xdr:row>
      <xdr:rowOff>123134</xdr:rowOff>
    </xdr:to>
    <xdr:cxnSp macro="">
      <xdr:nvCxnSpPr>
        <xdr:cNvPr id="150" name="直線コネクタ 149"/>
        <xdr:cNvCxnSpPr/>
      </xdr:nvCxnSpPr>
      <xdr:spPr>
        <a:xfrm>
          <a:off x="11068685" y="6221363"/>
          <a:ext cx="67056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141901</xdr:rowOff>
    </xdr:from>
    <xdr:to>
      <xdr:col>60</xdr:col>
      <xdr:colOff>123825</xdr:colOff>
      <xdr:row>33</xdr:row>
      <xdr:rowOff>72051</xdr:rowOff>
    </xdr:to>
    <xdr:sp macro="" textlink="">
      <xdr:nvSpPr>
        <xdr:cNvPr id="151" name="楕円 150"/>
        <xdr:cNvSpPr/>
      </xdr:nvSpPr>
      <xdr:spPr>
        <a:xfrm>
          <a:off x="10347325" y="6260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102503</xdr:rowOff>
    </xdr:from>
    <xdr:to>
      <xdr:col>64</xdr:col>
      <xdr:colOff>73025</xdr:colOff>
      <xdr:row>33</xdr:row>
      <xdr:rowOff>21251</xdr:rowOff>
    </xdr:to>
    <xdr:cxnSp macro="">
      <xdr:nvCxnSpPr>
        <xdr:cNvPr id="152" name="直線コネクタ 151"/>
        <xdr:cNvCxnSpPr/>
      </xdr:nvCxnSpPr>
      <xdr:spPr>
        <a:xfrm flipV="1">
          <a:off x="10398125" y="6221363"/>
          <a:ext cx="670560" cy="8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xdr:cNvSpPr txBox="1"/>
      </xdr:nvSpPr>
      <xdr:spPr>
        <a:xfrm>
          <a:off x="12185092" y="57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xdr:cNvSpPr txBox="1"/>
      </xdr:nvSpPr>
      <xdr:spPr>
        <a:xfrm>
          <a:off x="11527232" y="56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xdr:cNvSpPr txBox="1"/>
      </xdr:nvSpPr>
      <xdr:spPr>
        <a:xfrm>
          <a:off x="10856672" y="56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xdr:cNvSpPr txBox="1"/>
      </xdr:nvSpPr>
      <xdr:spPr>
        <a:xfrm>
          <a:off x="10186112" y="569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28634</xdr:rowOff>
    </xdr:from>
    <xdr:ext cx="469744" cy="259045"/>
    <xdr:sp macro="" textlink="">
      <xdr:nvSpPr>
        <xdr:cNvPr id="157" name="n_1mainValue債務償還比率"/>
        <xdr:cNvSpPr txBox="1"/>
      </xdr:nvSpPr>
      <xdr:spPr>
        <a:xfrm>
          <a:off x="12185092" y="63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165061</xdr:rowOff>
    </xdr:from>
    <xdr:ext cx="469744" cy="259045"/>
    <xdr:sp macro="" textlink="">
      <xdr:nvSpPr>
        <xdr:cNvPr id="158" name="n_2mainValue債務償還比率"/>
        <xdr:cNvSpPr txBox="1"/>
      </xdr:nvSpPr>
      <xdr:spPr>
        <a:xfrm>
          <a:off x="11527232" y="628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144430</xdr:rowOff>
    </xdr:from>
    <xdr:ext cx="469744" cy="259045"/>
    <xdr:sp macro="" textlink="">
      <xdr:nvSpPr>
        <xdr:cNvPr id="159" name="n_3mainValue債務償還比率"/>
        <xdr:cNvSpPr txBox="1"/>
      </xdr:nvSpPr>
      <xdr:spPr>
        <a:xfrm>
          <a:off x="10856672" y="626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63178</xdr:rowOff>
    </xdr:from>
    <xdr:ext cx="469744" cy="259045"/>
    <xdr:sp macro="" textlink="">
      <xdr:nvSpPr>
        <xdr:cNvPr id="160" name="n_4mainValue債務償還比率"/>
        <xdr:cNvSpPr txBox="1"/>
      </xdr:nvSpPr>
      <xdr:spPr>
        <a:xfrm>
          <a:off x="10186112" y="634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086225" y="58369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12496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02082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xdr:cNvSpPr txBox="1"/>
      </xdr:nvSpPr>
      <xdr:spPr>
        <a:xfrm>
          <a:off x="412496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03606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312160" y="634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5146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965200" y="626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80645</xdr:rowOff>
    </xdr:from>
    <xdr:to>
      <xdr:col>24</xdr:col>
      <xdr:colOff>114300</xdr:colOff>
      <xdr:row>39</xdr:row>
      <xdr:rowOff>10795</xdr:rowOff>
    </xdr:to>
    <xdr:sp macro="" textlink="">
      <xdr:nvSpPr>
        <xdr:cNvPr id="73" name="楕円 72"/>
        <xdr:cNvSpPr/>
      </xdr:nvSpPr>
      <xdr:spPr>
        <a:xfrm>
          <a:off x="4036060" y="645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59072</xdr:rowOff>
    </xdr:from>
    <xdr:ext cx="405111" cy="259045"/>
    <xdr:sp macro="" textlink="">
      <xdr:nvSpPr>
        <xdr:cNvPr id="74" name="【道路】&#10;有形固定資産減価償却率該当値テキスト"/>
        <xdr:cNvSpPr txBox="1"/>
      </xdr:nvSpPr>
      <xdr:spPr>
        <a:xfrm>
          <a:off x="4124960"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xdr:cNvSpPr/>
      </xdr:nvSpPr>
      <xdr:spPr>
        <a:xfrm>
          <a:off x="3312160" y="6397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131445</xdr:rowOff>
    </xdr:to>
    <xdr:cxnSp macro="">
      <xdr:nvCxnSpPr>
        <xdr:cNvPr id="76" name="直線コネクタ 75"/>
        <xdr:cNvCxnSpPr/>
      </xdr:nvCxnSpPr>
      <xdr:spPr>
        <a:xfrm>
          <a:off x="3355340" y="6448425"/>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xdr:cNvSpPr/>
      </xdr:nvSpPr>
      <xdr:spPr>
        <a:xfrm>
          <a:off x="25146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78105</xdr:rowOff>
    </xdr:to>
    <xdr:cxnSp macro="">
      <xdr:nvCxnSpPr>
        <xdr:cNvPr id="78" name="直線コネクタ 77"/>
        <xdr:cNvCxnSpPr/>
      </xdr:nvCxnSpPr>
      <xdr:spPr>
        <a:xfrm>
          <a:off x="2565400" y="643128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xdr:cNvSpPr/>
      </xdr:nvSpPr>
      <xdr:spPr>
        <a:xfrm>
          <a:off x="173990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60960</xdr:rowOff>
    </xdr:to>
    <xdr:cxnSp macro="">
      <xdr:nvCxnSpPr>
        <xdr:cNvPr id="80" name="直線コネクタ 79"/>
        <xdr:cNvCxnSpPr/>
      </xdr:nvCxnSpPr>
      <xdr:spPr>
        <a:xfrm>
          <a:off x="1790700" y="6372225"/>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xdr:cNvSpPr/>
      </xdr:nvSpPr>
      <xdr:spPr>
        <a:xfrm>
          <a:off x="965200" y="6290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1905</xdr:rowOff>
    </xdr:to>
    <xdr:cxnSp macro="">
      <xdr:nvCxnSpPr>
        <xdr:cNvPr id="82" name="直線コネクタ 81"/>
        <xdr:cNvCxnSpPr/>
      </xdr:nvCxnSpPr>
      <xdr:spPr>
        <a:xfrm>
          <a:off x="1008380" y="634174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xdr:cNvSpPr txBox="1"/>
      </xdr:nvSpPr>
      <xdr:spPr>
        <a:xfrm>
          <a:off x="317056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3857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xdr:cNvSpPr txBox="1"/>
      </xdr:nvSpPr>
      <xdr:spPr>
        <a:xfrm>
          <a:off x="8363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7" name="n_1mainValue【道路】&#10;有形固定資産減価償却率"/>
        <xdr:cNvSpPr txBox="1"/>
      </xdr:nvSpPr>
      <xdr:spPr>
        <a:xfrm>
          <a:off x="317056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xdr:cNvSpPr txBox="1"/>
      </xdr:nvSpPr>
      <xdr:spPr>
        <a:xfrm>
          <a:off x="23857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道路】&#10;有形固定資産減価償却率"/>
        <xdr:cNvSpPr txBox="1"/>
      </xdr:nvSpPr>
      <xdr:spPr>
        <a:xfrm>
          <a:off x="161100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90" name="n_4mainValue【道路】&#10;有形固定資産減価償却率"/>
        <xdr:cNvSpPr txBox="1"/>
      </xdr:nvSpPr>
      <xdr:spPr>
        <a:xfrm>
          <a:off x="83630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9219565" y="5583827"/>
          <a:ext cx="0" cy="148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9258300" y="70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9154160" y="7067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9258300" y="536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915416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xdr:cNvSpPr txBox="1"/>
      </xdr:nvSpPr>
      <xdr:spPr>
        <a:xfrm>
          <a:off x="9258300" y="632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919226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7670800" y="64758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6873240" y="645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098540" y="6495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xdr:rowOff>
    </xdr:from>
    <xdr:to>
      <xdr:col>55</xdr:col>
      <xdr:colOff>50800</xdr:colOff>
      <xdr:row>39</xdr:row>
      <xdr:rowOff>102616</xdr:rowOff>
    </xdr:to>
    <xdr:sp macro="" textlink="">
      <xdr:nvSpPr>
        <xdr:cNvPr id="132" name="楕円 131"/>
        <xdr:cNvSpPr/>
      </xdr:nvSpPr>
      <xdr:spPr>
        <a:xfrm>
          <a:off x="9192260" y="6538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150893</xdr:rowOff>
    </xdr:from>
    <xdr:ext cx="469744" cy="259045"/>
    <xdr:sp macro="" textlink="">
      <xdr:nvSpPr>
        <xdr:cNvPr id="133" name="【道路】&#10;一人当たり延長該当値テキスト"/>
        <xdr:cNvSpPr txBox="1"/>
      </xdr:nvSpPr>
      <xdr:spPr>
        <a:xfrm>
          <a:off x="9258300" y="652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9072</xdr:rowOff>
    </xdr:from>
    <xdr:to>
      <xdr:col>50</xdr:col>
      <xdr:colOff>165100</xdr:colOff>
      <xdr:row>39</xdr:row>
      <xdr:rowOff>110672</xdr:rowOff>
    </xdr:to>
    <xdr:sp macro="" textlink="">
      <xdr:nvSpPr>
        <xdr:cNvPr id="134" name="楕円 133"/>
        <xdr:cNvSpPr/>
      </xdr:nvSpPr>
      <xdr:spPr>
        <a:xfrm>
          <a:off x="8445500" y="65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51816</xdr:rowOff>
    </xdr:from>
    <xdr:to>
      <xdr:col>55</xdr:col>
      <xdr:colOff>0</xdr:colOff>
      <xdr:row>39</xdr:row>
      <xdr:rowOff>59872</xdr:rowOff>
    </xdr:to>
    <xdr:cxnSp macro="">
      <xdr:nvCxnSpPr>
        <xdr:cNvPr id="135" name="直線コネクタ 134"/>
        <xdr:cNvCxnSpPr/>
      </xdr:nvCxnSpPr>
      <xdr:spPr>
        <a:xfrm flipV="1">
          <a:off x="8496300" y="6589776"/>
          <a:ext cx="7239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16039</xdr:rowOff>
    </xdr:from>
    <xdr:to>
      <xdr:col>46</xdr:col>
      <xdr:colOff>38100</xdr:colOff>
      <xdr:row>39</xdr:row>
      <xdr:rowOff>117639</xdr:rowOff>
    </xdr:to>
    <xdr:sp macro="" textlink="">
      <xdr:nvSpPr>
        <xdr:cNvPr id="136" name="楕円 135"/>
        <xdr:cNvSpPr/>
      </xdr:nvSpPr>
      <xdr:spPr>
        <a:xfrm>
          <a:off x="7670800" y="65539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59872</xdr:rowOff>
    </xdr:from>
    <xdr:to>
      <xdr:col>50</xdr:col>
      <xdr:colOff>114300</xdr:colOff>
      <xdr:row>39</xdr:row>
      <xdr:rowOff>66839</xdr:rowOff>
    </xdr:to>
    <xdr:cxnSp macro="">
      <xdr:nvCxnSpPr>
        <xdr:cNvPr id="137" name="直線コネクタ 136"/>
        <xdr:cNvCxnSpPr/>
      </xdr:nvCxnSpPr>
      <xdr:spPr>
        <a:xfrm flipV="1">
          <a:off x="7713980" y="6597832"/>
          <a:ext cx="78232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23332</xdr:rowOff>
    </xdr:from>
    <xdr:to>
      <xdr:col>41</xdr:col>
      <xdr:colOff>101600</xdr:colOff>
      <xdr:row>39</xdr:row>
      <xdr:rowOff>124932</xdr:rowOff>
    </xdr:to>
    <xdr:sp macro="" textlink="">
      <xdr:nvSpPr>
        <xdr:cNvPr id="138" name="楕円 137"/>
        <xdr:cNvSpPr/>
      </xdr:nvSpPr>
      <xdr:spPr>
        <a:xfrm>
          <a:off x="6873240" y="65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66839</xdr:rowOff>
    </xdr:from>
    <xdr:to>
      <xdr:col>45</xdr:col>
      <xdr:colOff>177800</xdr:colOff>
      <xdr:row>39</xdr:row>
      <xdr:rowOff>74132</xdr:rowOff>
    </xdr:to>
    <xdr:cxnSp macro="">
      <xdr:nvCxnSpPr>
        <xdr:cNvPr id="139" name="直線コネクタ 138"/>
        <xdr:cNvCxnSpPr/>
      </xdr:nvCxnSpPr>
      <xdr:spPr>
        <a:xfrm flipV="1">
          <a:off x="6924040" y="6604799"/>
          <a:ext cx="78994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31496</xdr:rowOff>
    </xdr:from>
    <xdr:to>
      <xdr:col>36</xdr:col>
      <xdr:colOff>165100</xdr:colOff>
      <xdr:row>39</xdr:row>
      <xdr:rowOff>133096</xdr:rowOff>
    </xdr:to>
    <xdr:sp macro="" textlink="">
      <xdr:nvSpPr>
        <xdr:cNvPr id="140" name="楕円 139"/>
        <xdr:cNvSpPr/>
      </xdr:nvSpPr>
      <xdr:spPr>
        <a:xfrm>
          <a:off x="6098540" y="65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74132</xdr:rowOff>
    </xdr:from>
    <xdr:to>
      <xdr:col>41</xdr:col>
      <xdr:colOff>50800</xdr:colOff>
      <xdr:row>39</xdr:row>
      <xdr:rowOff>82296</xdr:rowOff>
    </xdr:to>
    <xdr:cxnSp macro="">
      <xdr:nvCxnSpPr>
        <xdr:cNvPr id="141" name="直線コネクタ 140"/>
        <xdr:cNvCxnSpPr/>
      </xdr:nvCxnSpPr>
      <xdr:spPr>
        <a:xfrm flipV="1">
          <a:off x="6149340" y="6612092"/>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xdr:cNvSpPr txBox="1"/>
      </xdr:nvSpPr>
      <xdr:spPr>
        <a:xfrm>
          <a:off x="7509587" y="62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xdr:cNvSpPr txBox="1"/>
      </xdr:nvSpPr>
      <xdr:spPr>
        <a:xfrm>
          <a:off x="6712027" y="623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xdr:cNvSpPr txBox="1"/>
      </xdr:nvSpPr>
      <xdr:spPr>
        <a:xfrm>
          <a:off x="5937327" y="627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101799</xdr:rowOff>
    </xdr:from>
    <xdr:ext cx="469744" cy="259045"/>
    <xdr:sp macro="" textlink="">
      <xdr:nvSpPr>
        <xdr:cNvPr id="146" name="n_1mainValue【道路】&#10;一人当たり延長"/>
        <xdr:cNvSpPr txBox="1"/>
      </xdr:nvSpPr>
      <xdr:spPr>
        <a:xfrm>
          <a:off x="8271587" y="66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108766</xdr:rowOff>
    </xdr:from>
    <xdr:ext cx="469744" cy="259045"/>
    <xdr:sp macro="" textlink="">
      <xdr:nvSpPr>
        <xdr:cNvPr id="147" name="n_2mainValue【道路】&#10;一人当たり延長"/>
        <xdr:cNvSpPr txBox="1"/>
      </xdr:nvSpPr>
      <xdr:spPr>
        <a:xfrm>
          <a:off x="7509587" y="664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116059</xdr:rowOff>
    </xdr:from>
    <xdr:ext cx="469744" cy="259045"/>
    <xdr:sp macro="" textlink="">
      <xdr:nvSpPr>
        <xdr:cNvPr id="148" name="n_3mainValue【道路】&#10;一人当たり延長"/>
        <xdr:cNvSpPr txBox="1"/>
      </xdr:nvSpPr>
      <xdr:spPr>
        <a:xfrm>
          <a:off x="6712027" y="665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124223</xdr:rowOff>
    </xdr:from>
    <xdr:ext cx="469744" cy="259045"/>
    <xdr:sp macro="" textlink="">
      <xdr:nvSpPr>
        <xdr:cNvPr id="149" name="n_4mainValue【道路】&#10;一人当たり延長"/>
        <xdr:cNvSpPr txBox="1"/>
      </xdr:nvSpPr>
      <xdr:spPr>
        <a:xfrm>
          <a:off x="5937327" y="666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086225" y="9462952"/>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124960" y="1062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020820" y="1062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xdr:cNvSpPr txBox="1"/>
      </xdr:nvSpPr>
      <xdr:spPr>
        <a:xfrm>
          <a:off x="412496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312160" y="1015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5146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7399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965200" y="10103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91" name="楕円 190"/>
        <xdr:cNvSpPr/>
      </xdr:nvSpPr>
      <xdr:spPr>
        <a:xfrm>
          <a:off x="403606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92" name="【橋りょう・トンネル】&#10;有形固定資産減価償却率該当値テキスト"/>
        <xdr:cNvSpPr txBox="1"/>
      </xdr:nvSpPr>
      <xdr:spPr>
        <a:xfrm>
          <a:off x="4124960" y="978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93" name="楕円 192"/>
        <xdr:cNvSpPr/>
      </xdr:nvSpPr>
      <xdr:spPr>
        <a:xfrm>
          <a:off x="3312160" y="9903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93073</xdr:rowOff>
    </xdr:to>
    <xdr:cxnSp macro="">
      <xdr:nvCxnSpPr>
        <xdr:cNvPr id="194" name="直線コネクタ 193"/>
        <xdr:cNvCxnSpPr/>
      </xdr:nvCxnSpPr>
      <xdr:spPr>
        <a:xfrm>
          <a:off x="3355340" y="9954441"/>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xdr:rowOff>
    </xdr:from>
    <xdr:to>
      <xdr:col>15</xdr:col>
      <xdr:colOff>101600</xdr:colOff>
      <xdr:row>59</xdr:row>
      <xdr:rowOff>104684</xdr:rowOff>
    </xdr:to>
    <xdr:sp macro="" textlink="">
      <xdr:nvSpPr>
        <xdr:cNvPr id="195" name="楕円 194"/>
        <xdr:cNvSpPr/>
      </xdr:nvSpPr>
      <xdr:spPr>
        <a:xfrm>
          <a:off x="2514600" y="98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63681</xdr:rowOff>
    </xdr:to>
    <xdr:cxnSp macro="">
      <xdr:nvCxnSpPr>
        <xdr:cNvPr id="196" name="直線コネクタ 195"/>
        <xdr:cNvCxnSpPr/>
      </xdr:nvCxnSpPr>
      <xdr:spPr>
        <a:xfrm>
          <a:off x="2565400" y="994464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7" name="楕円 196"/>
        <xdr:cNvSpPr/>
      </xdr:nvSpPr>
      <xdr:spPr>
        <a:xfrm>
          <a:off x="173990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61</xdr:row>
      <xdr:rowOff>8165</xdr:rowOff>
    </xdr:to>
    <xdr:cxnSp macro="">
      <xdr:nvCxnSpPr>
        <xdr:cNvPr id="198" name="直線コネクタ 197"/>
        <xdr:cNvCxnSpPr/>
      </xdr:nvCxnSpPr>
      <xdr:spPr>
        <a:xfrm flipV="1">
          <a:off x="1790700" y="9944644"/>
          <a:ext cx="7747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99" name="楕円 198"/>
        <xdr:cNvSpPr/>
      </xdr:nvSpPr>
      <xdr:spPr>
        <a:xfrm>
          <a:off x="965200" y="10161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8165</xdr:rowOff>
    </xdr:to>
    <xdr:cxnSp macro="">
      <xdr:nvCxnSpPr>
        <xdr:cNvPr id="200" name="直線コネクタ 199"/>
        <xdr:cNvCxnSpPr/>
      </xdr:nvCxnSpPr>
      <xdr:spPr>
        <a:xfrm>
          <a:off x="1008380" y="10211888"/>
          <a:ext cx="78232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xdr:cNvSpPr txBox="1"/>
      </xdr:nvSpPr>
      <xdr:spPr>
        <a:xfrm>
          <a:off x="317056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xdr:cNvSpPr txBox="1"/>
      </xdr:nvSpPr>
      <xdr:spPr>
        <a:xfrm>
          <a:off x="2385704" y="10232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xdr:cNvSpPr txBox="1"/>
      </xdr:nvSpPr>
      <xdr:spPr>
        <a:xfrm>
          <a:off x="161100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xdr:cNvSpPr txBox="1"/>
      </xdr:nvSpPr>
      <xdr:spPr>
        <a:xfrm>
          <a:off x="8363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131008</xdr:rowOff>
    </xdr:from>
    <xdr:ext cx="405111" cy="259045"/>
    <xdr:sp macro="" textlink="">
      <xdr:nvSpPr>
        <xdr:cNvPr id="205" name="n_1mainValue【橋りょう・トンネル】&#10;有形固定資産減価償却率"/>
        <xdr:cNvSpPr txBox="1"/>
      </xdr:nvSpPr>
      <xdr:spPr>
        <a:xfrm>
          <a:off x="3170564" y="968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6" name="n_2mainValue【橋りょう・トンネル】&#10;有形固定資産減価償却率"/>
        <xdr:cNvSpPr txBox="1"/>
      </xdr:nvSpPr>
      <xdr:spPr>
        <a:xfrm>
          <a:off x="23857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7" name="n_3mainValue【橋りょう・トンネル】&#10;有形固定資産減価償却率"/>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23965</xdr:rowOff>
    </xdr:from>
    <xdr:ext cx="405111" cy="259045"/>
    <xdr:sp macro="" textlink="">
      <xdr:nvSpPr>
        <xdr:cNvPr id="208" name="n_4mainValue【橋りょう・トンネル】&#10;有形固定資産減価償却率"/>
        <xdr:cNvSpPr txBox="1"/>
      </xdr:nvSpPr>
      <xdr:spPr>
        <a:xfrm>
          <a:off x="83630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9219565" y="9403358"/>
          <a:ext cx="0" cy="139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9258300" y="1080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9154160" y="10800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9258300" y="918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9154160" y="9403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xdr:cNvSpPr txBox="1"/>
      </xdr:nvSpPr>
      <xdr:spPr>
        <a:xfrm>
          <a:off x="9258300" y="1025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9192260" y="10395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844550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7670800" y="103989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68732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0985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58425</xdr:rowOff>
    </xdr:from>
    <xdr:to>
      <xdr:col>55</xdr:col>
      <xdr:colOff>50800</xdr:colOff>
      <xdr:row>63</xdr:row>
      <xdr:rowOff>160025</xdr:rowOff>
    </xdr:to>
    <xdr:sp macro="" textlink="">
      <xdr:nvSpPr>
        <xdr:cNvPr id="248" name="楕円 247"/>
        <xdr:cNvSpPr/>
      </xdr:nvSpPr>
      <xdr:spPr>
        <a:xfrm>
          <a:off x="9192260" y="10619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36852</xdr:rowOff>
    </xdr:from>
    <xdr:ext cx="534377" cy="259045"/>
    <xdr:sp macro="" textlink="">
      <xdr:nvSpPr>
        <xdr:cNvPr id="249" name="【橋りょう・トンネル】&#10;一人当たり有形固定資産（償却資産）額該当値テキスト"/>
        <xdr:cNvSpPr txBox="1"/>
      </xdr:nvSpPr>
      <xdr:spPr>
        <a:xfrm>
          <a:off x="9258300" y="105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58509</xdr:rowOff>
    </xdr:from>
    <xdr:to>
      <xdr:col>50</xdr:col>
      <xdr:colOff>165100</xdr:colOff>
      <xdr:row>63</xdr:row>
      <xdr:rowOff>160109</xdr:rowOff>
    </xdr:to>
    <xdr:sp macro="" textlink="">
      <xdr:nvSpPr>
        <xdr:cNvPr id="250" name="楕円 249"/>
        <xdr:cNvSpPr/>
      </xdr:nvSpPr>
      <xdr:spPr>
        <a:xfrm>
          <a:off x="8445500" y="1061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109225</xdr:rowOff>
    </xdr:from>
    <xdr:to>
      <xdr:col>55</xdr:col>
      <xdr:colOff>0</xdr:colOff>
      <xdr:row>63</xdr:row>
      <xdr:rowOff>109309</xdr:rowOff>
    </xdr:to>
    <xdr:cxnSp macro="">
      <xdr:nvCxnSpPr>
        <xdr:cNvPr id="251" name="直線コネクタ 250"/>
        <xdr:cNvCxnSpPr/>
      </xdr:nvCxnSpPr>
      <xdr:spPr>
        <a:xfrm flipV="1">
          <a:off x="8496300" y="10670545"/>
          <a:ext cx="7239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62696</xdr:rowOff>
    </xdr:from>
    <xdr:to>
      <xdr:col>46</xdr:col>
      <xdr:colOff>38100</xdr:colOff>
      <xdr:row>63</xdr:row>
      <xdr:rowOff>164296</xdr:rowOff>
    </xdr:to>
    <xdr:sp macro="" textlink="">
      <xdr:nvSpPr>
        <xdr:cNvPr id="252" name="楕円 251"/>
        <xdr:cNvSpPr/>
      </xdr:nvSpPr>
      <xdr:spPr>
        <a:xfrm>
          <a:off x="7670800" y="10624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109309</xdr:rowOff>
    </xdr:from>
    <xdr:to>
      <xdr:col>50</xdr:col>
      <xdr:colOff>114300</xdr:colOff>
      <xdr:row>63</xdr:row>
      <xdr:rowOff>113496</xdr:rowOff>
    </xdr:to>
    <xdr:cxnSp macro="">
      <xdr:nvCxnSpPr>
        <xdr:cNvPr id="253" name="直線コネクタ 252"/>
        <xdr:cNvCxnSpPr/>
      </xdr:nvCxnSpPr>
      <xdr:spPr>
        <a:xfrm flipV="1">
          <a:off x="7713980" y="10670629"/>
          <a:ext cx="78232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33081</xdr:rowOff>
    </xdr:from>
    <xdr:to>
      <xdr:col>41</xdr:col>
      <xdr:colOff>101600</xdr:colOff>
      <xdr:row>62</xdr:row>
      <xdr:rowOff>134681</xdr:rowOff>
    </xdr:to>
    <xdr:sp macro="" textlink="">
      <xdr:nvSpPr>
        <xdr:cNvPr id="254" name="楕円 253"/>
        <xdr:cNvSpPr/>
      </xdr:nvSpPr>
      <xdr:spPr>
        <a:xfrm>
          <a:off x="6873240" y="104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83881</xdr:rowOff>
    </xdr:from>
    <xdr:to>
      <xdr:col>45</xdr:col>
      <xdr:colOff>177800</xdr:colOff>
      <xdr:row>63</xdr:row>
      <xdr:rowOff>113496</xdr:rowOff>
    </xdr:to>
    <xdr:cxnSp macro="">
      <xdr:nvCxnSpPr>
        <xdr:cNvPr id="255" name="直線コネクタ 254"/>
        <xdr:cNvCxnSpPr/>
      </xdr:nvCxnSpPr>
      <xdr:spPr>
        <a:xfrm>
          <a:off x="6924040" y="10477561"/>
          <a:ext cx="789940" cy="1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38312</xdr:rowOff>
    </xdr:from>
    <xdr:to>
      <xdr:col>36</xdr:col>
      <xdr:colOff>165100</xdr:colOff>
      <xdr:row>62</xdr:row>
      <xdr:rowOff>139912</xdr:rowOff>
    </xdr:to>
    <xdr:sp macro="" textlink="">
      <xdr:nvSpPr>
        <xdr:cNvPr id="256" name="楕円 255"/>
        <xdr:cNvSpPr/>
      </xdr:nvSpPr>
      <xdr:spPr>
        <a:xfrm>
          <a:off x="6098540" y="1043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83881</xdr:rowOff>
    </xdr:from>
    <xdr:to>
      <xdr:col>41</xdr:col>
      <xdr:colOff>50800</xdr:colOff>
      <xdr:row>62</xdr:row>
      <xdr:rowOff>89112</xdr:rowOff>
    </xdr:to>
    <xdr:cxnSp macro="">
      <xdr:nvCxnSpPr>
        <xdr:cNvPr id="257" name="直線コネクタ 256"/>
        <xdr:cNvCxnSpPr/>
      </xdr:nvCxnSpPr>
      <xdr:spPr>
        <a:xfrm flipV="1">
          <a:off x="6149340" y="10477561"/>
          <a:ext cx="7747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xdr:cNvSpPr txBox="1"/>
      </xdr:nvSpPr>
      <xdr:spPr>
        <a:xfrm>
          <a:off x="82392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xdr:cNvSpPr txBox="1"/>
      </xdr:nvSpPr>
      <xdr:spPr>
        <a:xfrm>
          <a:off x="747727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xdr:cNvSpPr txBox="1"/>
      </xdr:nvSpPr>
      <xdr:spPr>
        <a:xfrm>
          <a:off x="670257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xdr:cNvSpPr txBox="1"/>
      </xdr:nvSpPr>
      <xdr:spPr>
        <a:xfrm>
          <a:off x="5905011" y="101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151236</xdr:rowOff>
    </xdr:from>
    <xdr:ext cx="534377" cy="259045"/>
    <xdr:sp macro="" textlink="">
      <xdr:nvSpPr>
        <xdr:cNvPr id="262" name="n_1mainValue【橋りょう・トンネル】&#10;一人当たり有形固定資産（償却資産）額"/>
        <xdr:cNvSpPr txBox="1"/>
      </xdr:nvSpPr>
      <xdr:spPr>
        <a:xfrm>
          <a:off x="8239271" y="107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155423</xdr:rowOff>
    </xdr:from>
    <xdr:ext cx="534377" cy="259045"/>
    <xdr:sp macro="" textlink="">
      <xdr:nvSpPr>
        <xdr:cNvPr id="263" name="n_2mainValue【橋りょう・トンネル】&#10;一人当たり有形固定資産（償却資産）額"/>
        <xdr:cNvSpPr txBox="1"/>
      </xdr:nvSpPr>
      <xdr:spPr>
        <a:xfrm>
          <a:off x="7477271" y="107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125808</xdr:rowOff>
    </xdr:from>
    <xdr:ext cx="534377" cy="259045"/>
    <xdr:sp macro="" textlink="">
      <xdr:nvSpPr>
        <xdr:cNvPr id="264" name="n_3mainValue【橋りょう・トンネル】&#10;一人当たり有形固定資産（償却資産）額"/>
        <xdr:cNvSpPr txBox="1"/>
      </xdr:nvSpPr>
      <xdr:spPr>
        <a:xfrm>
          <a:off x="6702571" y="1051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131039</xdr:rowOff>
    </xdr:from>
    <xdr:ext cx="534377" cy="259045"/>
    <xdr:sp macro="" textlink="">
      <xdr:nvSpPr>
        <xdr:cNvPr id="265" name="n_4mainValue【橋りょう・トンネル】&#10;一人当たり有形固定資産（償却資産）額"/>
        <xdr:cNvSpPr txBox="1"/>
      </xdr:nvSpPr>
      <xdr:spPr>
        <a:xfrm>
          <a:off x="5905011" y="105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086225" y="1304925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124960" y="1459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020820" y="1459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10;有形固定資産減価償却率平均値テキスト"/>
        <xdr:cNvSpPr txBox="1"/>
      </xdr:nvSpPr>
      <xdr:spPr>
        <a:xfrm>
          <a:off x="4124960" y="13798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036060" y="13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51460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96520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6" name="楕円 305"/>
        <xdr:cNvSpPr/>
      </xdr:nvSpPr>
      <xdr:spPr>
        <a:xfrm>
          <a:off x="403606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7" name="【公営住宅】&#10;有形固定資産減価償却率該当値テキスト"/>
        <xdr:cNvSpPr txBox="1"/>
      </xdr:nvSpPr>
      <xdr:spPr>
        <a:xfrm>
          <a:off x="412496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52070</xdr:rowOff>
    </xdr:from>
    <xdr:to>
      <xdr:col>20</xdr:col>
      <xdr:colOff>38100</xdr:colOff>
      <xdr:row>83</xdr:row>
      <xdr:rowOff>153670</xdr:rowOff>
    </xdr:to>
    <xdr:sp macro="" textlink="">
      <xdr:nvSpPr>
        <xdr:cNvPr id="308" name="楕円 307"/>
        <xdr:cNvSpPr/>
      </xdr:nvSpPr>
      <xdr:spPr>
        <a:xfrm>
          <a:off x="3312160" y="13966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84</xdr:row>
      <xdr:rowOff>38100</xdr:rowOff>
    </xdr:to>
    <xdr:cxnSp macro="">
      <xdr:nvCxnSpPr>
        <xdr:cNvPr id="309" name="直線コネクタ 308"/>
        <xdr:cNvCxnSpPr/>
      </xdr:nvCxnSpPr>
      <xdr:spPr>
        <a:xfrm>
          <a:off x="3355340" y="14016990"/>
          <a:ext cx="7315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310" name="楕円 309"/>
        <xdr:cNvSpPr/>
      </xdr:nvSpPr>
      <xdr:spPr>
        <a:xfrm>
          <a:off x="25146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102870</xdr:rowOff>
    </xdr:to>
    <xdr:cxnSp macro="">
      <xdr:nvCxnSpPr>
        <xdr:cNvPr id="311" name="直線コネクタ 310"/>
        <xdr:cNvCxnSpPr/>
      </xdr:nvCxnSpPr>
      <xdr:spPr>
        <a:xfrm>
          <a:off x="2565400" y="139827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12" name="楕円 311"/>
        <xdr:cNvSpPr/>
      </xdr:nvSpPr>
      <xdr:spPr>
        <a:xfrm>
          <a:off x="1739900" y="13851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83</xdr:row>
      <xdr:rowOff>68580</xdr:rowOff>
    </xdr:to>
    <xdr:cxnSp macro="">
      <xdr:nvCxnSpPr>
        <xdr:cNvPr id="313" name="直線コネクタ 312"/>
        <xdr:cNvCxnSpPr/>
      </xdr:nvCxnSpPr>
      <xdr:spPr>
        <a:xfrm>
          <a:off x="1790700" y="13902691"/>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48261</xdr:rowOff>
    </xdr:from>
    <xdr:to>
      <xdr:col>6</xdr:col>
      <xdr:colOff>38100</xdr:colOff>
      <xdr:row>82</xdr:row>
      <xdr:rowOff>149861</xdr:rowOff>
    </xdr:to>
    <xdr:sp macro="" textlink="">
      <xdr:nvSpPr>
        <xdr:cNvPr id="314" name="楕円 313"/>
        <xdr:cNvSpPr/>
      </xdr:nvSpPr>
      <xdr:spPr>
        <a:xfrm>
          <a:off x="965200" y="13794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99061</xdr:rowOff>
    </xdr:from>
    <xdr:to>
      <xdr:col>10</xdr:col>
      <xdr:colOff>114300</xdr:colOff>
      <xdr:row>82</xdr:row>
      <xdr:rowOff>156211</xdr:rowOff>
    </xdr:to>
    <xdr:cxnSp macro="">
      <xdr:nvCxnSpPr>
        <xdr:cNvPr id="315" name="直線コネクタ 314"/>
        <xdr:cNvCxnSpPr/>
      </xdr:nvCxnSpPr>
      <xdr:spPr>
        <a:xfrm>
          <a:off x="1008380" y="13845541"/>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10;有形固定資産減価償却率"/>
        <xdr:cNvSpPr txBox="1"/>
      </xdr:nvSpPr>
      <xdr:spPr>
        <a:xfrm>
          <a:off x="23857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xdr:cNvSpPr txBox="1"/>
      </xdr:nvSpPr>
      <xdr:spPr>
        <a:xfrm>
          <a:off x="161100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aveValue【公営住宅】&#10;有形固定資産減価償却率"/>
        <xdr:cNvSpPr txBox="1"/>
      </xdr:nvSpPr>
      <xdr:spPr>
        <a:xfrm>
          <a:off x="83630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144797</xdr:rowOff>
    </xdr:from>
    <xdr:ext cx="405111" cy="259045"/>
    <xdr:sp macro="" textlink="">
      <xdr:nvSpPr>
        <xdr:cNvPr id="320" name="n_1mainValue【公営住宅】&#10;有形固定資産減価償却率"/>
        <xdr:cNvSpPr txBox="1"/>
      </xdr:nvSpPr>
      <xdr:spPr>
        <a:xfrm>
          <a:off x="317056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21" name="n_2mainValue【公営住宅】&#10;有形固定資産減価償却率"/>
        <xdr:cNvSpPr txBox="1"/>
      </xdr:nvSpPr>
      <xdr:spPr>
        <a:xfrm>
          <a:off x="238570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22" name="n_3mainValue【公営住宅】&#10;有形固定資産減価償却率"/>
        <xdr:cNvSpPr txBox="1"/>
      </xdr:nvSpPr>
      <xdr:spPr>
        <a:xfrm>
          <a:off x="161100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23" name="n_4mainValue【公営住宅】&#10;有形固定資産減価償却率"/>
        <xdr:cNvSpPr txBox="1"/>
      </xdr:nvSpPr>
      <xdr:spPr>
        <a:xfrm>
          <a:off x="83630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9219565" y="13270992"/>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9258300" y="130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9154160" y="1327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xdr:cNvSpPr txBox="1"/>
      </xdr:nvSpPr>
      <xdr:spPr>
        <a:xfrm>
          <a:off x="9258300" y="1394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919226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844550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7670800" y="13957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68732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77215</xdr:rowOff>
    </xdr:from>
    <xdr:to>
      <xdr:col>55</xdr:col>
      <xdr:colOff>50800</xdr:colOff>
      <xdr:row>80</xdr:row>
      <xdr:rowOff>7365</xdr:rowOff>
    </xdr:to>
    <xdr:sp macro="" textlink="">
      <xdr:nvSpPr>
        <xdr:cNvPr id="363" name="楕円 362"/>
        <xdr:cNvSpPr/>
      </xdr:nvSpPr>
      <xdr:spPr>
        <a:xfrm>
          <a:off x="9192260" y="13320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163592</xdr:rowOff>
    </xdr:from>
    <xdr:ext cx="469744" cy="259045"/>
    <xdr:sp macro="" textlink="">
      <xdr:nvSpPr>
        <xdr:cNvPr id="364" name="【公営住宅】&#10;一人当たり面積該当値テキスト"/>
        <xdr:cNvSpPr txBox="1"/>
      </xdr:nvSpPr>
      <xdr:spPr>
        <a:xfrm>
          <a:off x="9258300" y="1323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90932</xdr:rowOff>
    </xdr:from>
    <xdr:to>
      <xdr:col>50</xdr:col>
      <xdr:colOff>165100</xdr:colOff>
      <xdr:row>80</xdr:row>
      <xdr:rowOff>21082</xdr:rowOff>
    </xdr:to>
    <xdr:sp macro="" textlink="">
      <xdr:nvSpPr>
        <xdr:cNvPr id="365" name="楕円 364"/>
        <xdr:cNvSpPr/>
      </xdr:nvSpPr>
      <xdr:spPr>
        <a:xfrm>
          <a:off x="8445500" y="133344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128015</xdr:rowOff>
    </xdr:from>
    <xdr:to>
      <xdr:col>55</xdr:col>
      <xdr:colOff>0</xdr:colOff>
      <xdr:row>79</xdr:row>
      <xdr:rowOff>141732</xdr:rowOff>
    </xdr:to>
    <xdr:cxnSp macro="">
      <xdr:nvCxnSpPr>
        <xdr:cNvPr id="366" name="直線コネクタ 365"/>
        <xdr:cNvCxnSpPr/>
      </xdr:nvCxnSpPr>
      <xdr:spPr>
        <a:xfrm flipV="1">
          <a:off x="8496300" y="13371575"/>
          <a:ext cx="7239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106172</xdr:rowOff>
    </xdr:from>
    <xdr:to>
      <xdr:col>46</xdr:col>
      <xdr:colOff>38100</xdr:colOff>
      <xdr:row>80</xdr:row>
      <xdr:rowOff>36322</xdr:rowOff>
    </xdr:to>
    <xdr:sp macro="" textlink="">
      <xdr:nvSpPr>
        <xdr:cNvPr id="367" name="楕円 366"/>
        <xdr:cNvSpPr/>
      </xdr:nvSpPr>
      <xdr:spPr>
        <a:xfrm>
          <a:off x="7670800" y="13349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141732</xdr:rowOff>
    </xdr:from>
    <xdr:to>
      <xdr:col>50</xdr:col>
      <xdr:colOff>114300</xdr:colOff>
      <xdr:row>79</xdr:row>
      <xdr:rowOff>156972</xdr:rowOff>
    </xdr:to>
    <xdr:cxnSp macro="">
      <xdr:nvCxnSpPr>
        <xdr:cNvPr id="368" name="直線コネクタ 367"/>
        <xdr:cNvCxnSpPr/>
      </xdr:nvCxnSpPr>
      <xdr:spPr>
        <a:xfrm flipV="1">
          <a:off x="7713980" y="13385292"/>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125985</xdr:rowOff>
    </xdr:from>
    <xdr:to>
      <xdr:col>41</xdr:col>
      <xdr:colOff>101600</xdr:colOff>
      <xdr:row>80</xdr:row>
      <xdr:rowOff>56135</xdr:rowOff>
    </xdr:to>
    <xdr:sp macro="" textlink="">
      <xdr:nvSpPr>
        <xdr:cNvPr id="369" name="楕円 368"/>
        <xdr:cNvSpPr/>
      </xdr:nvSpPr>
      <xdr:spPr>
        <a:xfrm>
          <a:off x="6873240" y="1336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156972</xdr:rowOff>
    </xdr:from>
    <xdr:to>
      <xdr:col>45</xdr:col>
      <xdr:colOff>177800</xdr:colOff>
      <xdr:row>80</xdr:row>
      <xdr:rowOff>5335</xdr:rowOff>
    </xdr:to>
    <xdr:cxnSp macro="">
      <xdr:nvCxnSpPr>
        <xdr:cNvPr id="370" name="直線コネクタ 369"/>
        <xdr:cNvCxnSpPr/>
      </xdr:nvCxnSpPr>
      <xdr:spPr>
        <a:xfrm flipV="1">
          <a:off x="6924040" y="13400532"/>
          <a:ext cx="78994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159513</xdr:rowOff>
    </xdr:from>
    <xdr:to>
      <xdr:col>36</xdr:col>
      <xdr:colOff>165100</xdr:colOff>
      <xdr:row>80</xdr:row>
      <xdr:rowOff>89663</xdr:rowOff>
    </xdr:to>
    <xdr:sp macro="" textlink="">
      <xdr:nvSpPr>
        <xdr:cNvPr id="371" name="楕円 370"/>
        <xdr:cNvSpPr/>
      </xdr:nvSpPr>
      <xdr:spPr>
        <a:xfrm>
          <a:off x="6098540" y="13403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5335</xdr:rowOff>
    </xdr:from>
    <xdr:to>
      <xdr:col>41</xdr:col>
      <xdr:colOff>50800</xdr:colOff>
      <xdr:row>80</xdr:row>
      <xdr:rowOff>38863</xdr:rowOff>
    </xdr:to>
    <xdr:cxnSp macro="">
      <xdr:nvCxnSpPr>
        <xdr:cNvPr id="372" name="直線コネクタ 371"/>
        <xdr:cNvCxnSpPr/>
      </xdr:nvCxnSpPr>
      <xdr:spPr>
        <a:xfrm flipV="1">
          <a:off x="6149340" y="13416535"/>
          <a:ext cx="7747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xdr:cNvSpPr txBox="1"/>
      </xdr:nvSpPr>
      <xdr:spPr>
        <a:xfrm>
          <a:off x="8271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xdr:cNvSpPr txBox="1"/>
      </xdr:nvSpPr>
      <xdr:spPr>
        <a:xfrm>
          <a:off x="7509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xdr:cNvSpPr txBox="1"/>
      </xdr:nvSpPr>
      <xdr:spPr>
        <a:xfrm>
          <a:off x="671202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xdr:cNvSpPr txBox="1"/>
      </xdr:nvSpPr>
      <xdr:spPr>
        <a:xfrm>
          <a:off x="59373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37609</xdr:rowOff>
    </xdr:from>
    <xdr:ext cx="469744" cy="259045"/>
    <xdr:sp macro="" textlink="">
      <xdr:nvSpPr>
        <xdr:cNvPr id="377" name="n_1mainValue【公営住宅】&#10;一人当たり面積"/>
        <xdr:cNvSpPr txBox="1"/>
      </xdr:nvSpPr>
      <xdr:spPr>
        <a:xfrm>
          <a:off x="8271587" y="1311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52849</xdr:rowOff>
    </xdr:from>
    <xdr:ext cx="469744" cy="259045"/>
    <xdr:sp macro="" textlink="">
      <xdr:nvSpPr>
        <xdr:cNvPr id="378" name="n_2mainValue【公営住宅】&#10;一人当たり面積"/>
        <xdr:cNvSpPr txBox="1"/>
      </xdr:nvSpPr>
      <xdr:spPr>
        <a:xfrm>
          <a:off x="7509587" y="131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72662</xdr:rowOff>
    </xdr:from>
    <xdr:ext cx="469744" cy="259045"/>
    <xdr:sp macro="" textlink="">
      <xdr:nvSpPr>
        <xdr:cNvPr id="379" name="n_3mainValue【公営住宅】&#10;一人当たり面積"/>
        <xdr:cNvSpPr txBox="1"/>
      </xdr:nvSpPr>
      <xdr:spPr>
        <a:xfrm>
          <a:off x="6712027" y="131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106190</xdr:rowOff>
    </xdr:from>
    <xdr:ext cx="469744" cy="259045"/>
    <xdr:sp macro="" textlink="">
      <xdr:nvSpPr>
        <xdr:cNvPr id="380" name="n_4mainValue【公営住宅】&#10;一人当たり面積"/>
        <xdr:cNvSpPr txBox="1"/>
      </xdr:nvSpPr>
      <xdr:spPr>
        <a:xfrm>
          <a:off x="5937327" y="1318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xdr:cNvCxnSpPr/>
      </xdr:nvCxnSpPr>
      <xdr:spPr>
        <a:xfrm flipV="1">
          <a:off x="4086225" y="16931639"/>
          <a:ext cx="0" cy="1356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xdr:cNvSpPr txBox="1"/>
      </xdr:nvSpPr>
      <xdr:spPr>
        <a:xfrm>
          <a:off x="4124960" y="182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xdr:cNvCxnSpPr/>
      </xdr:nvCxnSpPr>
      <xdr:spPr>
        <a:xfrm>
          <a:off x="4020820" y="18288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xdr:cNvSpPr txBox="1"/>
      </xdr:nvSpPr>
      <xdr:spPr>
        <a:xfrm>
          <a:off x="4124960" y="1671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xdr:cNvCxnSpPr/>
      </xdr:nvCxnSpPr>
      <xdr:spPr>
        <a:xfrm>
          <a:off x="402082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23784</xdr:rowOff>
    </xdr:from>
    <xdr:ext cx="405111" cy="259045"/>
    <xdr:sp macro="" textlink="">
      <xdr:nvSpPr>
        <xdr:cNvPr id="411" name="【港湾・漁港】&#10;有形固定資産減価償却率平均値テキスト"/>
        <xdr:cNvSpPr txBox="1"/>
      </xdr:nvSpPr>
      <xdr:spPr>
        <a:xfrm>
          <a:off x="4124960" y="1762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xdr:cNvSpPr/>
      </xdr:nvSpPr>
      <xdr:spPr>
        <a:xfrm>
          <a:off x="403606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xdr:cNvSpPr/>
      </xdr:nvSpPr>
      <xdr:spPr>
        <a:xfrm>
          <a:off x="3312160" y="17758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xdr:cNvSpPr/>
      </xdr:nvSpPr>
      <xdr:spPr>
        <a:xfrm>
          <a:off x="251460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xdr:cNvSpPr/>
      </xdr:nvSpPr>
      <xdr:spPr>
        <a:xfrm>
          <a:off x="173990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xdr:cNvSpPr/>
      </xdr:nvSpPr>
      <xdr:spPr>
        <a:xfrm>
          <a:off x="96520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136434</xdr:rowOff>
    </xdr:from>
    <xdr:to>
      <xdr:col>24</xdr:col>
      <xdr:colOff>114300</xdr:colOff>
      <xdr:row>109</xdr:row>
      <xdr:rowOff>66584</xdr:rowOff>
    </xdr:to>
    <xdr:sp macro="" textlink="">
      <xdr:nvSpPr>
        <xdr:cNvPr id="422" name="楕円 421"/>
        <xdr:cNvSpPr/>
      </xdr:nvSpPr>
      <xdr:spPr>
        <a:xfrm>
          <a:off x="4036060" y="18241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51361</xdr:rowOff>
    </xdr:from>
    <xdr:ext cx="405111" cy="259045"/>
    <xdr:sp macro="" textlink="">
      <xdr:nvSpPr>
        <xdr:cNvPr id="423" name="【港湾・漁港】&#10;有形固定資産減価償却率該当値テキスト"/>
        <xdr:cNvSpPr txBox="1"/>
      </xdr:nvSpPr>
      <xdr:spPr>
        <a:xfrm>
          <a:off x="4124960" y="18156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71120</xdr:rowOff>
    </xdr:from>
    <xdr:to>
      <xdr:col>20</xdr:col>
      <xdr:colOff>38100</xdr:colOff>
      <xdr:row>109</xdr:row>
      <xdr:rowOff>1270</xdr:rowOff>
    </xdr:to>
    <xdr:sp macro="" textlink="">
      <xdr:nvSpPr>
        <xdr:cNvPr id="424" name="楕円 423"/>
        <xdr:cNvSpPr/>
      </xdr:nvSpPr>
      <xdr:spPr>
        <a:xfrm>
          <a:off x="3312160" y="1817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121920</xdr:rowOff>
    </xdr:from>
    <xdr:to>
      <xdr:col>24</xdr:col>
      <xdr:colOff>63500</xdr:colOff>
      <xdr:row>109</xdr:row>
      <xdr:rowOff>15784</xdr:rowOff>
    </xdr:to>
    <xdr:cxnSp macro="">
      <xdr:nvCxnSpPr>
        <xdr:cNvPr id="425" name="直線コネクタ 424"/>
        <xdr:cNvCxnSpPr/>
      </xdr:nvCxnSpPr>
      <xdr:spPr>
        <a:xfrm>
          <a:off x="3355340" y="18227040"/>
          <a:ext cx="7315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48261</xdr:rowOff>
    </xdr:from>
    <xdr:to>
      <xdr:col>15</xdr:col>
      <xdr:colOff>101600</xdr:colOff>
      <xdr:row>108</xdr:row>
      <xdr:rowOff>149861</xdr:rowOff>
    </xdr:to>
    <xdr:sp macro="" textlink="">
      <xdr:nvSpPr>
        <xdr:cNvPr id="426" name="楕円 425"/>
        <xdr:cNvSpPr/>
      </xdr:nvSpPr>
      <xdr:spPr>
        <a:xfrm>
          <a:off x="2514600" y="181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99061</xdr:rowOff>
    </xdr:from>
    <xdr:to>
      <xdr:col>19</xdr:col>
      <xdr:colOff>177800</xdr:colOff>
      <xdr:row>108</xdr:row>
      <xdr:rowOff>121920</xdr:rowOff>
    </xdr:to>
    <xdr:cxnSp macro="">
      <xdr:nvCxnSpPr>
        <xdr:cNvPr id="427" name="直線コネクタ 426"/>
        <xdr:cNvCxnSpPr/>
      </xdr:nvCxnSpPr>
      <xdr:spPr>
        <a:xfrm>
          <a:off x="2565400" y="1820418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33564</xdr:rowOff>
    </xdr:from>
    <xdr:to>
      <xdr:col>10</xdr:col>
      <xdr:colOff>165100</xdr:colOff>
      <xdr:row>108</xdr:row>
      <xdr:rowOff>135164</xdr:rowOff>
    </xdr:to>
    <xdr:sp macro="" textlink="">
      <xdr:nvSpPr>
        <xdr:cNvPr id="428" name="楕円 427"/>
        <xdr:cNvSpPr/>
      </xdr:nvSpPr>
      <xdr:spPr>
        <a:xfrm>
          <a:off x="17399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84364</xdr:rowOff>
    </xdr:from>
    <xdr:to>
      <xdr:col>15</xdr:col>
      <xdr:colOff>50800</xdr:colOff>
      <xdr:row>108</xdr:row>
      <xdr:rowOff>99061</xdr:rowOff>
    </xdr:to>
    <xdr:cxnSp macro="">
      <xdr:nvCxnSpPr>
        <xdr:cNvPr id="429" name="直線コネクタ 428"/>
        <xdr:cNvCxnSpPr/>
      </xdr:nvCxnSpPr>
      <xdr:spPr>
        <a:xfrm>
          <a:off x="1790700" y="18189484"/>
          <a:ext cx="7747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30" name="楕円 429"/>
        <xdr:cNvSpPr/>
      </xdr:nvSpPr>
      <xdr:spPr>
        <a:xfrm>
          <a:off x="965200" y="18130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84364</xdr:rowOff>
    </xdr:to>
    <xdr:cxnSp macro="">
      <xdr:nvCxnSpPr>
        <xdr:cNvPr id="431" name="直線コネクタ 430"/>
        <xdr:cNvCxnSpPr/>
      </xdr:nvCxnSpPr>
      <xdr:spPr>
        <a:xfrm>
          <a:off x="1008380" y="18181320"/>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102706</xdr:rowOff>
    </xdr:from>
    <xdr:ext cx="405111" cy="259045"/>
    <xdr:sp macro="" textlink="">
      <xdr:nvSpPr>
        <xdr:cNvPr id="432" name="n_1aveValue【港湾・漁港】&#10;有形固定資産減価償却率"/>
        <xdr:cNvSpPr txBox="1"/>
      </xdr:nvSpPr>
      <xdr:spPr>
        <a:xfrm>
          <a:off x="3170564" y="1753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109238</xdr:rowOff>
    </xdr:from>
    <xdr:ext cx="405111" cy="259045"/>
    <xdr:sp macro="" textlink="">
      <xdr:nvSpPr>
        <xdr:cNvPr id="433" name="n_2aveValue【港湾・漁港】&#10;有形固定資産減価償却率"/>
        <xdr:cNvSpPr txBox="1"/>
      </xdr:nvSpPr>
      <xdr:spPr>
        <a:xfrm>
          <a:off x="2385704" y="17543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434" name="n_3aveValue【港湾・漁港】&#10;有形固定資産減価償却率"/>
        <xdr:cNvSpPr txBox="1"/>
      </xdr:nvSpPr>
      <xdr:spPr>
        <a:xfrm>
          <a:off x="161100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61884</xdr:rowOff>
    </xdr:from>
    <xdr:ext cx="405111" cy="259045"/>
    <xdr:sp macro="" textlink="">
      <xdr:nvSpPr>
        <xdr:cNvPr id="435" name="n_4aveValue【港湾・漁港】&#10;有形固定資産減価償却率"/>
        <xdr:cNvSpPr txBox="1"/>
      </xdr:nvSpPr>
      <xdr:spPr>
        <a:xfrm>
          <a:off x="836304" y="1749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163847</xdr:rowOff>
    </xdr:from>
    <xdr:ext cx="405111" cy="259045"/>
    <xdr:sp macro="" textlink="">
      <xdr:nvSpPr>
        <xdr:cNvPr id="436" name="n_1mainValue【港湾・漁港】&#10;有形固定資産減価償却率"/>
        <xdr:cNvSpPr txBox="1"/>
      </xdr:nvSpPr>
      <xdr:spPr>
        <a:xfrm>
          <a:off x="317056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140988</xdr:rowOff>
    </xdr:from>
    <xdr:ext cx="405111" cy="259045"/>
    <xdr:sp macro="" textlink="">
      <xdr:nvSpPr>
        <xdr:cNvPr id="437" name="n_2mainValue【港湾・漁港】&#10;有形固定資産減価償却率"/>
        <xdr:cNvSpPr txBox="1"/>
      </xdr:nvSpPr>
      <xdr:spPr>
        <a:xfrm>
          <a:off x="2385704" y="1824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126291</xdr:rowOff>
    </xdr:from>
    <xdr:ext cx="405111" cy="259045"/>
    <xdr:sp macro="" textlink="">
      <xdr:nvSpPr>
        <xdr:cNvPr id="438" name="n_3mainValue【港湾・漁港】&#10;有形固定資産減価償却率"/>
        <xdr:cNvSpPr txBox="1"/>
      </xdr:nvSpPr>
      <xdr:spPr>
        <a:xfrm>
          <a:off x="161100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118127</xdr:rowOff>
    </xdr:from>
    <xdr:ext cx="405111" cy="259045"/>
    <xdr:sp macro="" textlink="">
      <xdr:nvSpPr>
        <xdr:cNvPr id="439" name="n_4mainValue【港湾・漁港】&#10;有形固定資産減価償却率"/>
        <xdr:cNvSpPr txBox="1"/>
      </xdr:nvSpPr>
      <xdr:spPr>
        <a:xfrm>
          <a:off x="83630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xdr:cNvCxnSpPr/>
      </xdr:nvCxnSpPr>
      <xdr:spPr>
        <a:xfrm flipV="1">
          <a:off x="9219565" y="16922947"/>
          <a:ext cx="0" cy="138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xdr:cNvSpPr txBox="1"/>
      </xdr:nvSpPr>
      <xdr:spPr>
        <a:xfrm>
          <a:off x="9258300" y="18311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xdr:cNvCxnSpPr/>
      </xdr:nvCxnSpPr>
      <xdr:spPr>
        <a:xfrm>
          <a:off x="9154160" y="1830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xdr:cNvSpPr txBox="1"/>
      </xdr:nvSpPr>
      <xdr:spPr>
        <a:xfrm>
          <a:off x="9258300" y="1670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xdr:cNvCxnSpPr/>
      </xdr:nvCxnSpPr>
      <xdr:spPr>
        <a:xfrm>
          <a:off x="9154160" y="16922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105413</xdr:rowOff>
    </xdr:from>
    <xdr:ext cx="534377" cy="259045"/>
    <xdr:sp macro="" textlink="">
      <xdr:nvSpPr>
        <xdr:cNvPr id="470" name="【港湾・漁港】&#10;一人当たり有形固定資産（償却資産）額平均値テキスト"/>
        <xdr:cNvSpPr txBox="1"/>
      </xdr:nvSpPr>
      <xdr:spPr>
        <a:xfrm>
          <a:off x="9258300" y="18042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xdr:cNvSpPr/>
      </xdr:nvSpPr>
      <xdr:spPr>
        <a:xfrm>
          <a:off x="9192260" y="18064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xdr:cNvSpPr/>
      </xdr:nvSpPr>
      <xdr:spPr>
        <a:xfrm>
          <a:off x="8445500" y="18067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xdr:cNvSpPr/>
      </xdr:nvSpPr>
      <xdr:spPr>
        <a:xfrm>
          <a:off x="7670800" y="18052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xdr:cNvSpPr/>
      </xdr:nvSpPr>
      <xdr:spPr>
        <a:xfrm>
          <a:off x="6873240" y="180813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xdr:cNvSpPr/>
      </xdr:nvSpPr>
      <xdr:spPr>
        <a:xfrm>
          <a:off x="6098540" y="1808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62861</xdr:rowOff>
    </xdr:from>
    <xdr:to>
      <xdr:col>55</xdr:col>
      <xdr:colOff>50800</xdr:colOff>
      <xdr:row>107</xdr:row>
      <xdr:rowOff>164461</xdr:rowOff>
    </xdr:to>
    <xdr:sp macro="" textlink="">
      <xdr:nvSpPr>
        <xdr:cNvPr id="481" name="楕円 480"/>
        <xdr:cNvSpPr/>
      </xdr:nvSpPr>
      <xdr:spPr>
        <a:xfrm>
          <a:off x="9192260" y="18000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85738</xdr:rowOff>
    </xdr:from>
    <xdr:ext cx="534377" cy="259045"/>
    <xdr:sp macro="" textlink="">
      <xdr:nvSpPr>
        <xdr:cNvPr id="482" name="【港湾・漁港】&#10;一人当たり有形固定資産（償却資産）額該当値テキスト"/>
        <xdr:cNvSpPr txBox="1"/>
      </xdr:nvSpPr>
      <xdr:spPr>
        <a:xfrm>
          <a:off x="9258300" y="1785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63018</xdr:rowOff>
    </xdr:from>
    <xdr:to>
      <xdr:col>50</xdr:col>
      <xdr:colOff>165100</xdr:colOff>
      <xdr:row>107</xdr:row>
      <xdr:rowOff>164618</xdr:rowOff>
    </xdr:to>
    <xdr:sp macro="" textlink="">
      <xdr:nvSpPr>
        <xdr:cNvPr id="483" name="楕円 482"/>
        <xdr:cNvSpPr/>
      </xdr:nvSpPr>
      <xdr:spPr>
        <a:xfrm>
          <a:off x="8445500" y="180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113661</xdr:rowOff>
    </xdr:from>
    <xdr:to>
      <xdr:col>55</xdr:col>
      <xdr:colOff>0</xdr:colOff>
      <xdr:row>107</xdr:row>
      <xdr:rowOff>113818</xdr:rowOff>
    </xdr:to>
    <xdr:cxnSp macro="">
      <xdr:nvCxnSpPr>
        <xdr:cNvPr id="484" name="直線コネクタ 483"/>
        <xdr:cNvCxnSpPr/>
      </xdr:nvCxnSpPr>
      <xdr:spPr>
        <a:xfrm flipV="1">
          <a:off x="8496300" y="18051141"/>
          <a:ext cx="7239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71045</xdr:rowOff>
    </xdr:from>
    <xdr:to>
      <xdr:col>46</xdr:col>
      <xdr:colOff>38100</xdr:colOff>
      <xdr:row>108</xdr:row>
      <xdr:rowOff>1195</xdr:rowOff>
    </xdr:to>
    <xdr:sp macro="" textlink="">
      <xdr:nvSpPr>
        <xdr:cNvPr id="485" name="楕円 484"/>
        <xdr:cNvSpPr/>
      </xdr:nvSpPr>
      <xdr:spPr>
        <a:xfrm>
          <a:off x="7670800" y="18008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113818</xdr:rowOff>
    </xdr:from>
    <xdr:to>
      <xdr:col>50</xdr:col>
      <xdr:colOff>114300</xdr:colOff>
      <xdr:row>107</xdr:row>
      <xdr:rowOff>121845</xdr:rowOff>
    </xdr:to>
    <xdr:cxnSp macro="">
      <xdr:nvCxnSpPr>
        <xdr:cNvPr id="486" name="直線コネクタ 485"/>
        <xdr:cNvCxnSpPr/>
      </xdr:nvCxnSpPr>
      <xdr:spPr>
        <a:xfrm flipV="1">
          <a:off x="7713980" y="18051298"/>
          <a:ext cx="78232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74761</xdr:rowOff>
    </xdr:from>
    <xdr:to>
      <xdr:col>41</xdr:col>
      <xdr:colOff>101600</xdr:colOff>
      <xdr:row>108</xdr:row>
      <xdr:rowOff>4911</xdr:rowOff>
    </xdr:to>
    <xdr:sp macro="" textlink="">
      <xdr:nvSpPr>
        <xdr:cNvPr id="487" name="楕円 486"/>
        <xdr:cNvSpPr/>
      </xdr:nvSpPr>
      <xdr:spPr>
        <a:xfrm>
          <a:off x="6873240" y="18012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121845</xdr:rowOff>
    </xdr:from>
    <xdr:to>
      <xdr:col>45</xdr:col>
      <xdr:colOff>177800</xdr:colOff>
      <xdr:row>107</xdr:row>
      <xdr:rowOff>125561</xdr:rowOff>
    </xdr:to>
    <xdr:cxnSp macro="">
      <xdr:nvCxnSpPr>
        <xdr:cNvPr id="488" name="直線コネクタ 487"/>
        <xdr:cNvCxnSpPr/>
      </xdr:nvCxnSpPr>
      <xdr:spPr>
        <a:xfrm flipV="1">
          <a:off x="6924040" y="18059325"/>
          <a:ext cx="78994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79353</xdr:rowOff>
    </xdr:from>
    <xdr:to>
      <xdr:col>36</xdr:col>
      <xdr:colOff>165100</xdr:colOff>
      <xdr:row>108</xdr:row>
      <xdr:rowOff>9503</xdr:rowOff>
    </xdr:to>
    <xdr:sp macro="" textlink="">
      <xdr:nvSpPr>
        <xdr:cNvPr id="489" name="楕円 488"/>
        <xdr:cNvSpPr/>
      </xdr:nvSpPr>
      <xdr:spPr>
        <a:xfrm>
          <a:off x="6098540" y="18016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125561</xdr:rowOff>
    </xdr:from>
    <xdr:to>
      <xdr:col>41</xdr:col>
      <xdr:colOff>50800</xdr:colOff>
      <xdr:row>107</xdr:row>
      <xdr:rowOff>130153</xdr:rowOff>
    </xdr:to>
    <xdr:cxnSp macro="">
      <xdr:nvCxnSpPr>
        <xdr:cNvPr id="490" name="直線コネクタ 489"/>
        <xdr:cNvCxnSpPr/>
      </xdr:nvCxnSpPr>
      <xdr:spPr>
        <a:xfrm flipV="1">
          <a:off x="6149340" y="18063041"/>
          <a:ext cx="7747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51311</xdr:rowOff>
    </xdr:from>
    <xdr:ext cx="534377" cy="259045"/>
    <xdr:sp macro="" textlink="">
      <xdr:nvSpPr>
        <xdr:cNvPr id="491" name="n_1aveValue【港湾・漁港】&#10;一人当たり有形固定資産（償却資産）額"/>
        <xdr:cNvSpPr txBox="1"/>
      </xdr:nvSpPr>
      <xdr:spPr>
        <a:xfrm>
          <a:off x="8239271" y="181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36318</xdr:rowOff>
    </xdr:from>
    <xdr:ext cx="534377" cy="259045"/>
    <xdr:sp macro="" textlink="">
      <xdr:nvSpPr>
        <xdr:cNvPr id="492" name="n_2aveValue【港湾・漁港】&#10;一人当たり有形固定資産（償却資産）額"/>
        <xdr:cNvSpPr txBox="1"/>
      </xdr:nvSpPr>
      <xdr:spPr>
        <a:xfrm>
          <a:off x="7477271" y="181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65138</xdr:rowOff>
    </xdr:from>
    <xdr:ext cx="534377" cy="259045"/>
    <xdr:sp macro="" textlink="">
      <xdr:nvSpPr>
        <xdr:cNvPr id="493" name="n_3aveValue【港湾・漁港】&#10;一人当たり有形固定資産（償却資産）額"/>
        <xdr:cNvSpPr txBox="1"/>
      </xdr:nvSpPr>
      <xdr:spPr>
        <a:xfrm>
          <a:off x="6702571" y="1817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71460</xdr:rowOff>
    </xdr:from>
    <xdr:ext cx="534377" cy="259045"/>
    <xdr:sp macro="" textlink="">
      <xdr:nvSpPr>
        <xdr:cNvPr id="494" name="n_4aveValue【港湾・漁港】&#10;一人当たり有形固定資産（償却資産）額"/>
        <xdr:cNvSpPr txBox="1"/>
      </xdr:nvSpPr>
      <xdr:spPr>
        <a:xfrm>
          <a:off x="5905011" y="181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9695</xdr:rowOff>
    </xdr:from>
    <xdr:ext cx="534377" cy="259045"/>
    <xdr:sp macro="" textlink="">
      <xdr:nvSpPr>
        <xdr:cNvPr id="495" name="n_1mainValue【港湾・漁港】&#10;一人当たり有形固定資産（償却資産）額"/>
        <xdr:cNvSpPr txBox="1"/>
      </xdr:nvSpPr>
      <xdr:spPr>
        <a:xfrm>
          <a:off x="8239271" y="1777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17722</xdr:rowOff>
    </xdr:from>
    <xdr:ext cx="534377" cy="259045"/>
    <xdr:sp macro="" textlink="">
      <xdr:nvSpPr>
        <xdr:cNvPr id="496" name="n_2mainValue【港湾・漁港】&#10;一人当たり有形固定資産（償却資産）額"/>
        <xdr:cNvSpPr txBox="1"/>
      </xdr:nvSpPr>
      <xdr:spPr>
        <a:xfrm>
          <a:off x="7477271" y="1778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21438</xdr:rowOff>
    </xdr:from>
    <xdr:ext cx="534377" cy="259045"/>
    <xdr:sp macro="" textlink="">
      <xdr:nvSpPr>
        <xdr:cNvPr id="497" name="n_3mainValue【港湾・漁港】&#10;一人当たり有形固定資産（償却資産）額"/>
        <xdr:cNvSpPr txBox="1"/>
      </xdr:nvSpPr>
      <xdr:spPr>
        <a:xfrm>
          <a:off x="6702571" y="177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26030</xdr:rowOff>
    </xdr:from>
    <xdr:ext cx="534377" cy="259045"/>
    <xdr:sp macro="" textlink="">
      <xdr:nvSpPr>
        <xdr:cNvPr id="498" name="n_4mainValue【港湾・漁港】&#10;一人当たり有形固定資産（償却資産）額"/>
        <xdr:cNvSpPr txBox="1"/>
      </xdr:nvSpPr>
      <xdr:spPr>
        <a:xfrm>
          <a:off x="5905011" y="177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xdr:cNvCxnSpPr/>
      </xdr:nvCxnSpPr>
      <xdr:spPr>
        <a:xfrm flipV="1">
          <a:off x="14375764" y="58007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xdr:cNvSpPr txBox="1"/>
      </xdr:nvSpPr>
      <xdr:spPr>
        <a:xfrm>
          <a:off x="144145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xdr:cNvCxnSpPr/>
      </xdr:nvCxnSpPr>
      <xdr:spPr>
        <a:xfrm>
          <a:off x="1428750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xdr:cNvSpPr txBox="1"/>
      </xdr:nvSpPr>
      <xdr:spPr>
        <a:xfrm>
          <a:off x="144145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xdr:cNvCxnSpPr/>
      </xdr:nvCxnSpPr>
      <xdr:spPr>
        <a:xfrm>
          <a:off x="14287500" y="580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xdr:cNvSpPr/>
      </xdr:nvSpPr>
      <xdr:spPr>
        <a:xfrm>
          <a:off x="1357884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xdr:cNvSpPr/>
      </xdr:nvSpPr>
      <xdr:spPr>
        <a:xfrm>
          <a:off x="128041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xdr:cNvSpPr/>
      </xdr:nvSpPr>
      <xdr:spPr>
        <a:xfrm>
          <a:off x="1123188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39" name="楕円 538"/>
        <xdr:cNvSpPr/>
      </xdr:nvSpPr>
      <xdr:spPr>
        <a:xfrm>
          <a:off x="14325600" y="66795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120032</xdr:rowOff>
    </xdr:from>
    <xdr:ext cx="405111" cy="259045"/>
    <xdr:sp macro="" textlink="">
      <xdr:nvSpPr>
        <xdr:cNvPr id="540" name="【認定こども園・幼稚園・保育所】&#10;有形固定資産減価償却率該当値テキスト"/>
        <xdr:cNvSpPr txBox="1"/>
      </xdr:nvSpPr>
      <xdr:spPr>
        <a:xfrm>
          <a:off x="144145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76835</xdr:rowOff>
    </xdr:from>
    <xdr:to>
      <xdr:col>81</xdr:col>
      <xdr:colOff>101600</xdr:colOff>
      <xdr:row>40</xdr:row>
      <xdr:rowOff>6985</xdr:rowOff>
    </xdr:to>
    <xdr:sp macro="" textlink="">
      <xdr:nvSpPr>
        <xdr:cNvPr id="541" name="楕円 540"/>
        <xdr:cNvSpPr/>
      </xdr:nvSpPr>
      <xdr:spPr>
        <a:xfrm>
          <a:off x="13578840" y="661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127635</xdr:rowOff>
    </xdr:from>
    <xdr:to>
      <xdr:col>85</xdr:col>
      <xdr:colOff>127000</xdr:colOff>
      <xdr:row>40</xdr:row>
      <xdr:rowOff>20955</xdr:rowOff>
    </xdr:to>
    <xdr:cxnSp macro="">
      <xdr:nvCxnSpPr>
        <xdr:cNvPr id="542" name="直線コネクタ 541"/>
        <xdr:cNvCxnSpPr/>
      </xdr:nvCxnSpPr>
      <xdr:spPr>
        <a:xfrm>
          <a:off x="13629640" y="6665595"/>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3" name="楕円 542"/>
        <xdr:cNvSpPr/>
      </xdr:nvSpPr>
      <xdr:spPr>
        <a:xfrm>
          <a:off x="128041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127635</xdr:rowOff>
    </xdr:from>
    <xdr:to>
      <xdr:col>81</xdr:col>
      <xdr:colOff>50800</xdr:colOff>
      <xdr:row>39</xdr:row>
      <xdr:rowOff>133350</xdr:rowOff>
    </xdr:to>
    <xdr:cxnSp macro="">
      <xdr:nvCxnSpPr>
        <xdr:cNvPr id="544" name="直線コネクタ 543"/>
        <xdr:cNvCxnSpPr/>
      </xdr:nvCxnSpPr>
      <xdr:spPr>
        <a:xfrm flipV="1">
          <a:off x="12854940" y="666559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42545</xdr:rowOff>
    </xdr:from>
    <xdr:to>
      <xdr:col>72</xdr:col>
      <xdr:colOff>38100</xdr:colOff>
      <xdr:row>39</xdr:row>
      <xdr:rowOff>144145</xdr:rowOff>
    </xdr:to>
    <xdr:sp macro="" textlink="">
      <xdr:nvSpPr>
        <xdr:cNvPr id="545" name="楕円 544"/>
        <xdr:cNvSpPr/>
      </xdr:nvSpPr>
      <xdr:spPr>
        <a:xfrm>
          <a:off x="12029440" y="6580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93345</xdr:rowOff>
    </xdr:from>
    <xdr:to>
      <xdr:col>76</xdr:col>
      <xdr:colOff>114300</xdr:colOff>
      <xdr:row>39</xdr:row>
      <xdr:rowOff>133350</xdr:rowOff>
    </xdr:to>
    <xdr:cxnSp macro="">
      <xdr:nvCxnSpPr>
        <xdr:cNvPr id="546" name="直線コネクタ 545"/>
        <xdr:cNvCxnSpPr/>
      </xdr:nvCxnSpPr>
      <xdr:spPr>
        <a:xfrm>
          <a:off x="12072620" y="663130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macro="" textlink="">
      <xdr:nvSpPr>
        <xdr:cNvPr id="547" name="楕円 546"/>
        <xdr:cNvSpPr/>
      </xdr:nvSpPr>
      <xdr:spPr>
        <a:xfrm>
          <a:off x="1123188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93345</xdr:rowOff>
    </xdr:from>
    <xdr:to>
      <xdr:col>71</xdr:col>
      <xdr:colOff>177800</xdr:colOff>
      <xdr:row>39</xdr:row>
      <xdr:rowOff>125730</xdr:rowOff>
    </xdr:to>
    <xdr:cxnSp macro="">
      <xdr:nvCxnSpPr>
        <xdr:cNvPr id="548" name="直線コネクタ 547"/>
        <xdr:cNvCxnSpPr/>
      </xdr:nvCxnSpPr>
      <xdr:spPr>
        <a:xfrm flipV="1">
          <a:off x="11282680" y="663130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xdr:cNvSpPr txBox="1"/>
      </xdr:nvSpPr>
      <xdr:spPr>
        <a:xfrm>
          <a:off x="134372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xdr:cNvSpPr txBox="1"/>
      </xdr:nvSpPr>
      <xdr:spPr>
        <a:xfrm>
          <a:off x="126752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xdr:cNvSpPr txBox="1"/>
      </xdr:nvSpPr>
      <xdr:spPr>
        <a:xfrm>
          <a:off x="119005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xdr:cNvSpPr txBox="1"/>
      </xdr:nvSpPr>
      <xdr:spPr>
        <a:xfrm>
          <a:off x="1110298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169562</xdr:rowOff>
    </xdr:from>
    <xdr:ext cx="405111" cy="259045"/>
    <xdr:sp macro="" textlink="">
      <xdr:nvSpPr>
        <xdr:cNvPr id="553" name="n_1mainValue【認定こども園・幼稚園・保育所】&#10;有形固定資産減価償却率"/>
        <xdr:cNvSpPr txBox="1"/>
      </xdr:nvSpPr>
      <xdr:spPr>
        <a:xfrm>
          <a:off x="134372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54" name="n_2mainValue【認定こども園・幼稚園・保育所】&#10;有形固定資産減価償却率"/>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135272</xdr:rowOff>
    </xdr:from>
    <xdr:ext cx="405111" cy="259045"/>
    <xdr:sp macro="" textlink="">
      <xdr:nvSpPr>
        <xdr:cNvPr id="555" name="n_3mainValue【認定こども園・幼稚園・保育所】&#10;有形固定資産減価償却率"/>
        <xdr:cNvSpPr txBox="1"/>
      </xdr:nvSpPr>
      <xdr:spPr>
        <a:xfrm>
          <a:off x="119005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macro="" textlink="">
      <xdr:nvSpPr>
        <xdr:cNvPr id="556" name="n_4mainValue【認定こども園・幼稚園・保育所】&#10;有形固定資産減価償却率"/>
        <xdr:cNvSpPr txBox="1"/>
      </xdr:nvSpPr>
      <xdr:spPr>
        <a:xfrm>
          <a:off x="1110298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xdr:cNvCxnSpPr/>
      </xdr:nvCxnSpPr>
      <xdr:spPr>
        <a:xfrm flipV="1">
          <a:off x="19509104" y="56121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xdr:cNvSpPr txBox="1"/>
      </xdr:nvSpPr>
      <xdr:spPr>
        <a:xfrm>
          <a:off x="1954784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xdr:cNvSpPr/>
      </xdr:nvSpPr>
      <xdr:spPr>
        <a:xfrm>
          <a:off x="171627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xdr:cNvSpPr/>
      </xdr:nvSpPr>
      <xdr:spPr>
        <a:xfrm>
          <a:off x="16388080" y="655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6" name="楕円 595"/>
        <xdr:cNvSpPr/>
      </xdr:nvSpPr>
      <xdr:spPr>
        <a:xfrm>
          <a:off x="194589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7" name="【認定こども園・幼稚園・保育所】&#10;一人当たり面積該当値テキスト"/>
        <xdr:cNvSpPr txBox="1"/>
      </xdr:nvSpPr>
      <xdr:spPr>
        <a:xfrm>
          <a:off x="19547840"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598" name="楕円 597"/>
        <xdr:cNvSpPr/>
      </xdr:nvSpPr>
      <xdr:spPr>
        <a:xfrm>
          <a:off x="18735040" y="6948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125730</xdr:rowOff>
    </xdr:to>
    <xdr:cxnSp macro="">
      <xdr:nvCxnSpPr>
        <xdr:cNvPr id="599" name="直線コネクタ 598"/>
        <xdr:cNvCxnSpPr/>
      </xdr:nvCxnSpPr>
      <xdr:spPr>
        <a:xfrm flipV="1">
          <a:off x="18778220" y="69913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600" name="楕円 599"/>
        <xdr:cNvSpPr/>
      </xdr:nvSpPr>
      <xdr:spPr>
        <a:xfrm>
          <a:off x="17937480" y="6948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125730</xdr:rowOff>
    </xdr:to>
    <xdr:cxnSp macro="">
      <xdr:nvCxnSpPr>
        <xdr:cNvPr id="601" name="直線コネクタ 600"/>
        <xdr:cNvCxnSpPr/>
      </xdr:nvCxnSpPr>
      <xdr:spPr>
        <a:xfrm>
          <a:off x="17988280" y="69989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44450</xdr:rowOff>
    </xdr:from>
    <xdr:to>
      <xdr:col>102</xdr:col>
      <xdr:colOff>165100</xdr:colOff>
      <xdr:row>41</xdr:row>
      <xdr:rowOff>146050</xdr:rowOff>
    </xdr:to>
    <xdr:sp macro="" textlink="">
      <xdr:nvSpPr>
        <xdr:cNvPr id="602" name="楕円 601"/>
        <xdr:cNvSpPr/>
      </xdr:nvSpPr>
      <xdr:spPr>
        <a:xfrm>
          <a:off x="1716278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95250</xdr:rowOff>
    </xdr:from>
    <xdr:to>
      <xdr:col>107</xdr:col>
      <xdr:colOff>50800</xdr:colOff>
      <xdr:row>41</xdr:row>
      <xdr:rowOff>125730</xdr:rowOff>
    </xdr:to>
    <xdr:cxnSp macro="">
      <xdr:nvCxnSpPr>
        <xdr:cNvPr id="603" name="直線コネクタ 602"/>
        <xdr:cNvCxnSpPr/>
      </xdr:nvCxnSpPr>
      <xdr:spPr>
        <a:xfrm>
          <a:off x="17213580" y="696849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604" name="楕円 603"/>
        <xdr:cNvSpPr/>
      </xdr:nvSpPr>
      <xdr:spPr>
        <a:xfrm>
          <a:off x="1638808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95250</xdr:rowOff>
    </xdr:to>
    <xdr:cxnSp macro="">
      <xdr:nvCxnSpPr>
        <xdr:cNvPr id="605" name="直線コネクタ 604"/>
        <xdr:cNvCxnSpPr/>
      </xdr:nvCxnSpPr>
      <xdr:spPr>
        <a:xfrm>
          <a:off x="16431260" y="693801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xdr:cNvSpPr txBox="1"/>
      </xdr:nvSpPr>
      <xdr:spPr>
        <a:xfrm>
          <a:off x="185611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xdr:cNvSpPr txBox="1"/>
      </xdr:nvSpPr>
      <xdr:spPr>
        <a:xfrm>
          <a:off x="1777626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xdr:cNvSpPr txBox="1"/>
      </xdr:nvSpPr>
      <xdr:spPr>
        <a:xfrm>
          <a:off x="1700156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xdr:cNvSpPr txBox="1"/>
      </xdr:nvSpPr>
      <xdr:spPr>
        <a:xfrm>
          <a:off x="16226867" y="634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610" name="n_1mainValue【認定こども園・幼稚園・保育所】&#10;一人当たり面積"/>
        <xdr:cNvSpPr txBox="1"/>
      </xdr:nvSpPr>
      <xdr:spPr>
        <a:xfrm>
          <a:off x="185611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611" name="n_2mainValue【認定こども園・幼稚園・保育所】&#10;一人当たり面積"/>
        <xdr:cNvSpPr txBox="1"/>
      </xdr:nvSpPr>
      <xdr:spPr>
        <a:xfrm>
          <a:off x="1777626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137177</xdr:rowOff>
    </xdr:from>
    <xdr:ext cx="469744" cy="259045"/>
    <xdr:sp macro="" textlink="">
      <xdr:nvSpPr>
        <xdr:cNvPr id="612" name="n_3mainValue【認定こども園・幼稚園・保育所】&#10;一人当たり面積"/>
        <xdr:cNvSpPr txBox="1"/>
      </xdr:nvSpPr>
      <xdr:spPr>
        <a:xfrm>
          <a:off x="1700156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613" name="n_4mainValue【認定こども園・幼稚園・保育所】&#10;一人当たり面積"/>
        <xdr:cNvSpPr txBox="1"/>
      </xdr:nvSpPr>
      <xdr:spPr>
        <a:xfrm>
          <a:off x="1622686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xdr:cNvCxnSpPr/>
      </xdr:nvCxnSpPr>
      <xdr:spPr>
        <a:xfrm flipV="1">
          <a:off x="14375764" y="9287147"/>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xdr:cNvSpPr txBox="1"/>
      </xdr:nvSpPr>
      <xdr:spPr>
        <a:xfrm>
          <a:off x="1441450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xdr:cNvCxnSpPr/>
      </xdr:nvCxnSpPr>
      <xdr:spPr>
        <a:xfrm>
          <a:off x="1428750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xdr:cNvSpPr txBox="1"/>
      </xdr:nvSpPr>
      <xdr:spPr>
        <a:xfrm>
          <a:off x="1441450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xdr:cNvCxnSpPr/>
      </xdr:nvCxnSpPr>
      <xdr:spPr>
        <a:xfrm>
          <a:off x="14287500" y="9287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xdr:cNvSpPr txBox="1"/>
      </xdr:nvSpPr>
      <xdr:spPr>
        <a:xfrm>
          <a:off x="14414500" y="9895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xdr:cNvSpPr/>
      </xdr:nvSpPr>
      <xdr:spPr>
        <a:xfrm>
          <a:off x="135788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xdr:cNvSpPr/>
      </xdr:nvSpPr>
      <xdr:spPr>
        <a:xfrm>
          <a:off x="128041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xdr:cNvSpPr/>
      </xdr:nvSpPr>
      <xdr:spPr>
        <a:xfrm>
          <a:off x="120294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xdr:cNvSpPr/>
      </xdr:nvSpPr>
      <xdr:spPr>
        <a:xfrm>
          <a:off x="1123188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56" name="楕円 655"/>
        <xdr:cNvSpPr/>
      </xdr:nvSpPr>
      <xdr:spPr>
        <a:xfrm>
          <a:off x="14325600" y="101904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657" name="【学校施設】&#10;有形固定資産減価償却率該当値テキスト"/>
        <xdr:cNvSpPr txBox="1"/>
      </xdr:nvSpPr>
      <xdr:spPr>
        <a:xfrm>
          <a:off x="144145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658" name="楕円 657"/>
        <xdr:cNvSpPr/>
      </xdr:nvSpPr>
      <xdr:spPr>
        <a:xfrm>
          <a:off x="1357884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61</xdr:row>
      <xdr:rowOff>11430</xdr:rowOff>
    </xdr:to>
    <xdr:cxnSp macro="">
      <xdr:nvCxnSpPr>
        <xdr:cNvPr id="659" name="直線コネクタ 658"/>
        <xdr:cNvCxnSpPr/>
      </xdr:nvCxnSpPr>
      <xdr:spPr>
        <a:xfrm>
          <a:off x="13629640" y="10146574"/>
          <a:ext cx="74676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660" name="楕円 659"/>
        <xdr:cNvSpPr/>
      </xdr:nvSpPr>
      <xdr:spPr>
        <a:xfrm>
          <a:off x="1280414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88174</xdr:rowOff>
    </xdr:to>
    <xdr:cxnSp macro="">
      <xdr:nvCxnSpPr>
        <xdr:cNvPr id="661" name="直線コネクタ 660"/>
        <xdr:cNvCxnSpPr/>
      </xdr:nvCxnSpPr>
      <xdr:spPr>
        <a:xfrm>
          <a:off x="12854940" y="1011718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662" name="楕円 661"/>
        <xdr:cNvSpPr/>
      </xdr:nvSpPr>
      <xdr:spPr>
        <a:xfrm>
          <a:off x="12029440" y="999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155122</xdr:rowOff>
    </xdr:from>
    <xdr:to>
      <xdr:col>76</xdr:col>
      <xdr:colOff>114300</xdr:colOff>
      <xdr:row>60</xdr:row>
      <xdr:rowOff>58783</xdr:rowOff>
    </xdr:to>
    <xdr:cxnSp macro="">
      <xdr:nvCxnSpPr>
        <xdr:cNvPr id="663" name="直線コネクタ 662"/>
        <xdr:cNvCxnSpPr/>
      </xdr:nvCxnSpPr>
      <xdr:spPr>
        <a:xfrm>
          <a:off x="12072620" y="10045882"/>
          <a:ext cx="78232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664" name="楕円 663"/>
        <xdr:cNvSpPr/>
      </xdr:nvSpPr>
      <xdr:spPr>
        <a:xfrm>
          <a:off x="1123188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59</xdr:row>
      <xdr:rowOff>155122</xdr:rowOff>
    </xdr:to>
    <xdr:cxnSp macro="">
      <xdr:nvCxnSpPr>
        <xdr:cNvPr id="665" name="直線コネクタ 664"/>
        <xdr:cNvCxnSpPr/>
      </xdr:nvCxnSpPr>
      <xdr:spPr>
        <a:xfrm>
          <a:off x="11282680" y="10009959"/>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xdr:cNvSpPr txBox="1"/>
      </xdr:nvSpPr>
      <xdr:spPr>
        <a:xfrm>
          <a:off x="13437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xdr:cNvSpPr txBox="1"/>
      </xdr:nvSpPr>
      <xdr:spPr>
        <a:xfrm>
          <a:off x="1267524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xdr:cNvSpPr txBox="1"/>
      </xdr:nvSpPr>
      <xdr:spPr>
        <a:xfrm>
          <a:off x="119005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669" name="n_4aveValue【学校施設】&#10;有形固定資産減価償却率"/>
        <xdr:cNvSpPr txBox="1"/>
      </xdr:nvSpPr>
      <xdr:spPr>
        <a:xfrm>
          <a:off x="1110298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130101</xdr:rowOff>
    </xdr:from>
    <xdr:ext cx="405111" cy="259045"/>
    <xdr:sp macro="" textlink="">
      <xdr:nvSpPr>
        <xdr:cNvPr id="670" name="n_1mainValue【学校施設】&#10;有形固定資産減価償却率"/>
        <xdr:cNvSpPr txBox="1"/>
      </xdr:nvSpPr>
      <xdr:spPr>
        <a:xfrm>
          <a:off x="13437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671" name="n_2mainValue【学校施設】&#10;有形固定資産減価償却率"/>
        <xdr:cNvSpPr txBox="1"/>
      </xdr:nvSpPr>
      <xdr:spPr>
        <a:xfrm>
          <a:off x="12675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25599</xdr:rowOff>
    </xdr:from>
    <xdr:ext cx="405111" cy="259045"/>
    <xdr:sp macro="" textlink="">
      <xdr:nvSpPr>
        <xdr:cNvPr id="672" name="n_3mainValue【学校施設】&#10;有形固定資産減価償却率"/>
        <xdr:cNvSpPr txBox="1"/>
      </xdr:nvSpPr>
      <xdr:spPr>
        <a:xfrm>
          <a:off x="119005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73" name="n_4mainValue【学校施設】&#10;有形固定資産減価償却率"/>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xdr:cNvCxnSpPr/>
      </xdr:nvCxnSpPr>
      <xdr:spPr>
        <a:xfrm flipV="1">
          <a:off x="19509104" y="929367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xdr:cNvSpPr txBox="1"/>
      </xdr:nvSpPr>
      <xdr:spPr>
        <a:xfrm>
          <a:off x="195478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xdr:cNvSpPr txBox="1"/>
      </xdr:nvSpPr>
      <xdr:spPr>
        <a:xfrm>
          <a:off x="1954784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xdr:cNvCxnSpPr/>
      </xdr:nvCxnSpPr>
      <xdr:spPr>
        <a:xfrm>
          <a:off x="194437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xdr:cNvSpPr txBox="1"/>
      </xdr:nvSpPr>
      <xdr:spPr>
        <a:xfrm>
          <a:off x="19547840" y="9960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xdr:cNvSpPr/>
      </xdr:nvSpPr>
      <xdr:spPr>
        <a:xfrm>
          <a:off x="1945894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xdr:cNvSpPr/>
      </xdr:nvSpPr>
      <xdr:spPr>
        <a:xfrm>
          <a:off x="187350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xdr:cNvSpPr/>
      </xdr:nvSpPr>
      <xdr:spPr>
        <a:xfrm>
          <a:off x="179374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xdr:cNvSpPr/>
      </xdr:nvSpPr>
      <xdr:spPr>
        <a:xfrm>
          <a:off x="171627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xdr:cNvSpPr/>
      </xdr:nvSpPr>
      <xdr:spPr>
        <a:xfrm>
          <a:off x="16388080" y="9946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87993</xdr:rowOff>
    </xdr:from>
    <xdr:to>
      <xdr:col>116</xdr:col>
      <xdr:colOff>114300</xdr:colOff>
      <xdr:row>59</xdr:row>
      <xdr:rowOff>18143</xdr:rowOff>
    </xdr:to>
    <xdr:sp macro="" textlink="">
      <xdr:nvSpPr>
        <xdr:cNvPr id="716" name="楕円 715"/>
        <xdr:cNvSpPr/>
      </xdr:nvSpPr>
      <xdr:spPr>
        <a:xfrm>
          <a:off x="19458940" y="981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110870</xdr:rowOff>
    </xdr:from>
    <xdr:ext cx="469744" cy="259045"/>
    <xdr:sp macro="" textlink="">
      <xdr:nvSpPr>
        <xdr:cNvPr id="717" name="【学校施設】&#10;一人当たり面積該当値テキスト"/>
        <xdr:cNvSpPr txBox="1"/>
      </xdr:nvSpPr>
      <xdr:spPr>
        <a:xfrm>
          <a:off x="19547840" y="96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56969</xdr:rowOff>
    </xdr:from>
    <xdr:to>
      <xdr:col>112</xdr:col>
      <xdr:colOff>38100</xdr:colOff>
      <xdr:row>58</xdr:row>
      <xdr:rowOff>158569</xdr:rowOff>
    </xdr:to>
    <xdr:sp macro="" textlink="">
      <xdr:nvSpPr>
        <xdr:cNvPr id="718" name="楕円 717"/>
        <xdr:cNvSpPr/>
      </xdr:nvSpPr>
      <xdr:spPr>
        <a:xfrm>
          <a:off x="18735040" y="9780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107769</xdr:rowOff>
    </xdr:from>
    <xdr:to>
      <xdr:col>116</xdr:col>
      <xdr:colOff>63500</xdr:colOff>
      <xdr:row>58</xdr:row>
      <xdr:rowOff>138793</xdr:rowOff>
    </xdr:to>
    <xdr:cxnSp macro="">
      <xdr:nvCxnSpPr>
        <xdr:cNvPr id="719" name="直線コネクタ 718"/>
        <xdr:cNvCxnSpPr/>
      </xdr:nvCxnSpPr>
      <xdr:spPr>
        <a:xfrm>
          <a:off x="18778220" y="9830889"/>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110853</xdr:rowOff>
    </xdr:from>
    <xdr:to>
      <xdr:col>107</xdr:col>
      <xdr:colOff>101600</xdr:colOff>
      <xdr:row>59</xdr:row>
      <xdr:rowOff>41003</xdr:rowOff>
    </xdr:to>
    <xdr:sp macro="" textlink="">
      <xdr:nvSpPr>
        <xdr:cNvPr id="720" name="楕円 719"/>
        <xdr:cNvSpPr/>
      </xdr:nvSpPr>
      <xdr:spPr>
        <a:xfrm>
          <a:off x="17937480" y="9833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107769</xdr:rowOff>
    </xdr:from>
    <xdr:to>
      <xdr:col>111</xdr:col>
      <xdr:colOff>177800</xdr:colOff>
      <xdr:row>58</xdr:row>
      <xdr:rowOff>161653</xdr:rowOff>
    </xdr:to>
    <xdr:cxnSp macro="">
      <xdr:nvCxnSpPr>
        <xdr:cNvPr id="721" name="直線コネクタ 720"/>
        <xdr:cNvCxnSpPr/>
      </xdr:nvCxnSpPr>
      <xdr:spPr>
        <a:xfrm flipV="1">
          <a:off x="17988280" y="9830889"/>
          <a:ext cx="78994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112485</xdr:rowOff>
    </xdr:from>
    <xdr:to>
      <xdr:col>102</xdr:col>
      <xdr:colOff>165100</xdr:colOff>
      <xdr:row>59</xdr:row>
      <xdr:rowOff>42635</xdr:rowOff>
    </xdr:to>
    <xdr:sp macro="" textlink="">
      <xdr:nvSpPr>
        <xdr:cNvPr id="722" name="楕円 721"/>
        <xdr:cNvSpPr/>
      </xdr:nvSpPr>
      <xdr:spPr>
        <a:xfrm>
          <a:off x="17162780" y="983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161653</xdr:rowOff>
    </xdr:from>
    <xdr:to>
      <xdr:col>107</xdr:col>
      <xdr:colOff>50800</xdr:colOff>
      <xdr:row>58</xdr:row>
      <xdr:rowOff>163285</xdr:rowOff>
    </xdr:to>
    <xdr:cxnSp macro="">
      <xdr:nvCxnSpPr>
        <xdr:cNvPr id="723" name="直線コネクタ 722"/>
        <xdr:cNvCxnSpPr/>
      </xdr:nvCxnSpPr>
      <xdr:spPr>
        <a:xfrm flipV="1">
          <a:off x="17213580" y="9884773"/>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120650</xdr:rowOff>
    </xdr:from>
    <xdr:to>
      <xdr:col>98</xdr:col>
      <xdr:colOff>38100</xdr:colOff>
      <xdr:row>59</xdr:row>
      <xdr:rowOff>50800</xdr:rowOff>
    </xdr:to>
    <xdr:sp macro="" textlink="">
      <xdr:nvSpPr>
        <xdr:cNvPr id="724" name="楕円 723"/>
        <xdr:cNvSpPr/>
      </xdr:nvSpPr>
      <xdr:spPr>
        <a:xfrm>
          <a:off x="16388080" y="984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163285</xdr:rowOff>
    </xdr:from>
    <xdr:to>
      <xdr:col>102</xdr:col>
      <xdr:colOff>114300</xdr:colOff>
      <xdr:row>59</xdr:row>
      <xdr:rowOff>0</xdr:rowOff>
    </xdr:to>
    <xdr:cxnSp macro="">
      <xdr:nvCxnSpPr>
        <xdr:cNvPr id="725" name="直線コネクタ 724"/>
        <xdr:cNvCxnSpPr/>
      </xdr:nvCxnSpPr>
      <xdr:spPr>
        <a:xfrm flipV="1">
          <a:off x="16431260" y="9886405"/>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xdr:cNvSpPr txBox="1"/>
      </xdr:nvSpPr>
      <xdr:spPr>
        <a:xfrm>
          <a:off x="1856112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xdr:cNvSpPr txBox="1"/>
      </xdr:nvSpPr>
      <xdr:spPr>
        <a:xfrm>
          <a:off x="177762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728" name="n_3aveValue【学校施設】&#10;一人当たり面積"/>
        <xdr:cNvSpPr txBox="1"/>
      </xdr:nvSpPr>
      <xdr:spPr>
        <a:xfrm>
          <a:off x="17001567" y="99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9" name="n_4aveValue【学校施設】&#10;一人当たり面積"/>
        <xdr:cNvSpPr txBox="1"/>
      </xdr:nvSpPr>
      <xdr:spPr>
        <a:xfrm>
          <a:off x="16226867" y="1003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3646</xdr:rowOff>
    </xdr:from>
    <xdr:ext cx="469744" cy="259045"/>
    <xdr:sp macro="" textlink="">
      <xdr:nvSpPr>
        <xdr:cNvPr id="730" name="n_1mainValue【学校施設】&#10;一人当たり面積"/>
        <xdr:cNvSpPr txBox="1"/>
      </xdr:nvSpPr>
      <xdr:spPr>
        <a:xfrm>
          <a:off x="18561127" y="955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57530</xdr:rowOff>
    </xdr:from>
    <xdr:ext cx="469744" cy="259045"/>
    <xdr:sp macro="" textlink="">
      <xdr:nvSpPr>
        <xdr:cNvPr id="731" name="n_2mainValue【学校施設】&#10;一人当たり面積"/>
        <xdr:cNvSpPr txBox="1"/>
      </xdr:nvSpPr>
      <xdr:spPr>
        <a:xfrm>
          <a:off x="17776267" y="96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59162</xdr:rowOff>
    </xdr:from>
    <xdr:ext cx="469744" cy="259045"/>
    <xdr:sp macro="" textlink="">
      <xdr:nvSpPr>
        <xdr:cNvPr id="732" name="n_3mainValue【学校施設】&#10;一人当たり面積"/>
        <xdr:cNvSpPr txBox="1"/>
      </xdr:nvSpPr>
      <xdr:spPr>
        <a:xfrm>
          <a:off x="17001567" y="961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67327</xdr:rowOff>
    </xdr:from>
    <xdr:ext cx="469744" cy="259045"/>
    <xdr:sp macro="" textlink="">
      <xdr:nvSpPr>
        <xdr:cNvPr id="733" name="n_4mainValue【学校施設】&#10;一人当たり面積"/>
        <xdr:cNvSpPr txBox="1"/>
      </xdr:nvSpPr>
      <xdr:spPr>
        <a:xfrm>
          <a:off x="1622686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xdr:cNvCxnSpPr/>
      </xdr:nvCxnSpPr>
      <xdr:spPr>
        <a:xfrm flipV="1">
          <a:off x="14375764" y="131140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xdr:cNvSpPr txBox="1"/>
      </xdr:nvSpPr>
      <xdr:spPr>
        <a:xfrm>
          <a:off x="1441450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xdr:cNvSpPr txBox="1"/>
      </xdr:nvSpPr>
      <xdr:spPr>
        <a:xfrm>
          <a:off x="14414500" y="13615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xdr:cNvSpPr/>
      </xdr:nvSpPr>
      <xdr:spPr>
        <a:xfrm>
          <a:off x="135788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xdr:cNvSpPr/>
      </xdr:nvSpPr>
      <xdr:spPr>
        <a:xfrm>
          <a:off x="128041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xdr:cNvSpPr/>
      </xdr:nvSpPr>
      <xdr:spPr>
        <a:xfrm>
          <a:off x="1123188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74" name="楕円 773"/>
        <xdr:cNvSpPr/>
      </xdr:nvSpPr>
      <xdr:spPr>
        <a:xfrm>
          <a:off x="14325600" y="138880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775" name="【児童館】&#10;有形固定資産減価償却率該当値テキスト"/>
        <xdr:cNvSpPr txBox="1"/>
      </xdr:nvSpPr>
      <xdr:spPr>
        <a:xfrm>
          <a:off x="14414500"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88264</xdr:rowOff>
    </xdr:from>
    <xdr:to>
      <xdr:col>81</xdr:col>
      <xdr:colOff>101600</xdr:colOff>
      <xdr:row>83</xdr:row>
      <xdr:rowOff>18414</xdr:rowOff>
    </xdr:to>
    <xdr:sp macro="" textlink="">
      <xdr:nvSpPr>
        <xdr:cNvPr id="776" name="楕円 775"/>
        <xdr:cNvSpPr/>
      </xdr:nvSpPr>
      <xdr:spPr>
        <a:xfrm>
          <a:off x="13578840" y="13834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139064</xdr:rowOff>
    </xdr:from>
    <xdr:to>
      <xdr:col>85</xdr:col>
      <xdr:colOff>127000</xdr:colOff>
      <xdr:row>83</xdr:row>
      <xdr:rowOff>20955</xdr:rowOff>
    </xdr:to>
    <xdr:cxnSp macro="">
      <xdr:nvCxnSpPr>
        <xdr:cNvPr id="777" name="直線コネクタ 776"/>
        <xdr:cNvCxnSpPr/>
      </xdr:nvCxnSpPr>
      <xdr:spPr>
        <a:xfrm>
          <a:off x="13629640" y="13885544"/>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133986</xdr:rowOff>
    </xdr:from>
    <xdr:to>
      <xdr:col>76</xdr:col>
      <xdr:colOff>165100</xdr:colOff>
      <xdr:row>84</xdr:row>
      <xdr:rowOff>64136</xdr:rowOff>
    </xdr:to>
    <xdr:sp macro="" textlink="">
      <xdr:nvSpPr>
        <xdr:cNvPr id="778" name="楕円 777"/>
        <xdr:cNvSpPr/>
      </xdr:nvSpPr>
      <xdr:spPr>
        <a:xfrm>
          <a:off x="12804140" y="1404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84</xdr:row>
      <xdr:rowOff>13336</xdr:rowOff>
    </xdr:to>
    <xdr:cxnSp macro="">
      <xdr:nvCxnSpPr>
        <xdr:cNvPr id="779" name="直線コネクタ 778"/>
        <xdr:cNvCxnSpPr/>
      </xdr:nvCxnSpPr>
      <xdr:spPr>
        <a:xfrm flipV="1">
          <a:off x="12854940" y="13885544"/>
          <a:ext cx="774700" cy="20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780" name="楕円 779"/>
        <xdr:cNvSpPr/>
      </xdr:nvSpPr>
      <xdr:spPr>
        <a:xfrm>
          <a:off x="12029440" y="13669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84</xdr:row>
      <xdr:rowOff>13336</xdr:rowOff>
    </xdr:to>
    <xdr:cxnSp macro="">
      <xdr:nvCxnSpPr>
        <xdr:cNvPr id="781" name="直線コネクタ 780"/>
        <xdr:cNvCxnSpPr/>
      </xdr:nvCxnSpPr>
      <xdr:spPr>
        <a:xfrm>
          <a:off x="12072620" y="13719810"/>
          <a:ext cx="782320" cy="3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782" name="楕円 781"/>
        <xdr:cNvSpPr/>
      </xdr:nvSpPr>
      <xdr:spPr>
        <a:xfrm>
          <a:off x="1123188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140970</xdr:rowOff>
    </xdr:from>
    <xdr:to>
      <xdr:col>71</xdr:col>
      <xdr:colOff>177800</xdr:colOff>
      <xdr:row>82</xdr:row>
      <xdr:rowOff>15239</xdr:rowOff>
    </xdr:to>
    <xdr:cxnSp macro="">
      <xdr:nvCxnSpPr>
        <xdr:cNvPr id="783" name="直線コネクタ 782"/>
        <xdr:cNvCxnSpPr/>
      </xdr:nvCxnSpPr>
      <xdr:spPr>
        <a:xfrm flipV="1">
          <a:off x="11282680" y="13719810"/>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xdr:cNvSpPr txBox="1"/>
      </xdr:nvSpPr>
      <xdr:spPr>
        <a:xfrm>
          <a:off x="134372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xdr:cNvSpPr txBox="1"/>
      </xdr:nvSpPr>
      <xdr:spPr>
        <a:xfrm>
          <a:off x="126752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6" name="n_3aveValue【児童館】&#10;有形固定資産減価償却率"/>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7" name="n_4aveValue【児童館】&#10;有形固定資産減価償却率"/>
        <xdr:cNvSpPr txBox="1"/>
      </xdr:nvSpPr>
      <xdr:spPr>
        <a:xfrm>
          <a:off x="1110298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9541</xdr:rowOff>
    </xdr:from>
    <xdr:ext cx="405111" cy="259045"/>
    <xdr:sp macro="" textlink="">
      <xdr:nvSpPr>
        <xdr:cNvPr id="788" name="n_1mainValue【児童館】&#10;有形固定資産減価償却率"/>
        <xdr:cNvSpPr txBox="1"/>
      </xdr:nvSpPr>
      <xdr:spPr>
        <a:xfrm>
          <a:off x="13437244" y="139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55263</xdr:rowOff>
    </xdr:from>
    <xdr:ext cx="405111" cy="259045"/>
    <xdr:sp macro="" textlink="">
      <xdr:nvSpPr>
        <xdr:cNvPr id="789" name="n_2mainValue【児童館】&#10;有形固定資産減価償却率"/>
        <xdr:cNvSpPr txBox="1"/>
      </xdr:nvSpPr>
      <xdr:spPr>
        <a:xfrm>
          <a:off x="1267524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90" name="n_3mainValue【児童館】&#10;有形固定資産減価償却率"/>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57166</xdr:rowOff>
    </xdr:from>
    <xdr:ext cx="405111" cy="259045"/>
    <xdr:sp macro="" textlink="">
      <xdr:nvSpPr>
        <xdr:cNvPr id="791" name="n_4mainValue【児童館】&#10;有形固定資産減価償却率"/>
        <xdr:cNvSpPr txBox="1"/>
      </xdr:nvSpPr>
      <xdr:spPr>
        <a:xfrm>
          <a:off x="1110298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xdr:cNvCxnSpPr/>
      </xdr:nvCxnSpPr>
      <xdr:spPr>
        <a:xfrm flipV="1">
          <a:off x="19509104" y="13270230"/>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xdr:cNvSpPr/>
      </xdr:nvSpPr>
      <xdr:spPr>
        <a:xfrm>
          <a:off x="1716278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9" name="楕円 828"/>
        <xdr:cNvSpPr/>
      </xdr:nvSpPr>
      <xdr:spPr>
        <a:xfrm>
          <a:off x="1945894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30" name="【児童館】&#10;一人当たり面積該当値テキスト"/>
        <xdr:cNvSpPr txBox="1"/>
      </xdr:nvSpPr>
      <xdr:spPr>
        <a:xfrm>
          <a:off x="19547840" y="142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31" name="楕円 830"/>
        <xdr:cNvSpPr/>
      </xdr:nvSpPr>
      <xdr:spPr>
        <a:xfrm>
          <a:off x="1873504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32" name="直線コネクタ 831"/>
        <xdr:cNvCxnSpPr/>
      </xdr:nvCxnSpPr>
      <xdr:spPr>
        <a:xfrm>
          <a:off x="18778220" y="143903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33" name="楕円 832"/>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34" name="直線コネクタ 833"/>
        <xdr:cNvCxnSpPr/>
      </xdr:nvCxnSpPr>
      <xdr:spPr>
        <a:xfrm>
          <a:off x="17988280" y="143903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35" name="楕円 834"/>
        <xdr:cNvSpPr/>
      </xdr:nvSpPr>
      <xdr:spPr>
        <a:xfrm>
          <a:off x="171627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6" name="直線コネクタ 835"/>
        <xdr:cNvCxnSpPr/>
      </xdr:nvCxnSpPr>
      <xdr:spPr>
        <a:xfrm>
          <a:off x="17213580" y="14390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7" name="楕円 836"/>
        <xdr:cNvSpPr/>
      </xdr:nvSpPr>
      <xdr:spPr>
        <a:xfrm>
          <a:off x="1638808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8" name="直線コネクタ 837"/>
        <xdr:cNvCxnSpPr/>
      </xdr:nvCxnSpPr>
      <xdr:spPr>
        <a:xfrm>
          <a:off x="16431260" y="143903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xdr:cNvSpPr txBox="1"/>
      </xdr:nvSpPr>
      <xdr:spPr>
        <a:xfrm>
          <a:off x="170015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42" name="n_4aveValue【児童館】&#10;一人当たり面積"/>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43" name="n_1mainValue【児童館】&#10;一人当たり面積"/>
        <xdr:cNvSpPr txBox="1"/>
      </xdr:nvSpPr>
      <xdr:spPr>
        <a:xfrm>
          <a:off x="1856112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44" name="n_2mainValue【児童館】&#10;一人当たり面積"/>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45" name="n_3mainValue【児童館】&#10;一人当たり面積"/>
        <xdr:cNvSpPr txBox="1"/>
      </xdr:nvSpPr>
      <xdr:spPr>
        <a:xfrm>
          <a:off x="170015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6" name="n_4mainValue【児童館】&#10;一人当たり面積"/>
        <xdr:cNvSpPr txBox="1"/>
      </xdr:nvSpPr>
      <xdr:spPr>
        <a:xfrm>
          <a:off x="162268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xdr:cNvCxnSpPr/>
      </xdr:nvCxnSpPr>
      <xdr:spPr>
        <a:xfrm flipV="1">
          <a:off x="14375764" y="169316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xdr:cNvSpPr txBox="1"/>
      </xdr:nvSpPr>
      <xdr:spPr>
        <a:xfrm>
          <a:off x="144145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xdr:cNvCxnSpPr/>
      </xdr:nvCxnSpPr>
      <xdr:spPr>
        <a:xfrm>
          <a:off x="142875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xdr:cNvSpPr txBox="1"/>
      </xdr:nvSpPr>
      <xdr:spPr>
        <a:xfrm>
          <a:off x="14414500" y="1671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xdr:cNvCxnSpPr/>
      </xdr:nvCxnSpPr>
      <xdr:spPr>
        <a:xfrm>
          <a:off x="142875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xdr:cNvSpPr txBox="1"/>
      </xdr:nvSpPr>
      <xdr:spPr>
        <a:xfrm>
          <a:off x="14414500" y="17246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xdr:cNvSpPr/>
      </xdr:nvSpPr>
      <xdr:spPr>
        <a:xfrm>
          <a:off x="14325600" y="173913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xdr:cNvSpPr/>
      </xdr:nvSpPr>
      <xdr:spPr>
        <a:xfrm>
          <a:off x="13578840" y="17381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xdr:cNvSpPr/>
      </xdr:nvSpPr>
      <xdr:spPr>
        <a:xfrm>
          <a:off x="1280414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xdr:cNvSpPr/>
      </xdr:nvSpPr>
      <xdr:spPr>
        <a:xfrm>
          <a:off x="12029440" y="17345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xdr:cNvSpPr/>
      </xdr:nvSpPr>
      <xdr:spPr>
        <a:xfrm>
          <a:off x="1123188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111125</xdr:rowOff>
    </xdr:from>
    <xdr:to>
      <xdr:col>85</xdr:col>
      <xdr:colOff>177800</xdr:colOff>
      <xdr:row>107</xdr:row>
      <xdr:rowOff>41275</xdr:rowOff>
    </xdr:to>
    <xdr:sp macro="" textlink="">
      <xdr:nvSpPr>
        <xdr:cNvPr id="887" name="楕円 886"/>
        <xdr:cNvSpPr/>
      </xdr:nvSpPr>
      <xdr:spPr>
        <a:xfrm>
          <a:off x="14325600" y="178809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89552</xdr:rowOff>
    </xdr:from>
    <xdr:ext cx="405111" cy="259045"/>
    <xdr:sp macro="" textlink="">
      <xdr:nvSpPr>
        <xdr:cNvPr id="888" name="【公民館】&#10;有形固定資産減価償却率該当値テキスト"/>
        <xdr:cNvSpPr txBox="1"/>
      </xdr:nvSpPr>
      <xdr:spPr>
        <a:xfrm>
          <a:off x="14414500" y="178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46355</xdr:rowOff>
    </xdr:from>
    <xdr:to>
      <xdr:col>81</xdr:col>
      <xdr:colOff>101600</xdr:colOff>
      <xdr:row>106</xdr:row>
      <xdr:rowOff>147955</xdr:rowOff>
    </xdr:to>
    <xdr:sp macro="" textlink="">
      <xdr:nvSpPr>
        <xdr:cNvPr id="889" name="楕円 888"/>
        <xdr:cNvSpPr/>
      </xdr:nvSpPr>
      <xdr:spPr>
        <a:xfrm>
          <a:off x="1357884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97155</xdr:rowOff>
    </xdr:from>
    <xdr:to>
      <xdr:col>85</xdr:col>
      <xdr:colOff>127000</xdr:colOff>
      <xdr:row>106</xdr:row>
      <xdr:rowOff>161925</xdr:rowOff>
    </xdr:to>
    <xdr:cxnSp macro="">
      <xdr:nvCxnSpPr>
        <xdr:cNvPr id="890" name="直線コネクタ 889"/>
        <xdr:cNvCxnSpPr/>
      </xdr:nvCxnSpPr>
      <xdr:spPr>
        <a:xfrm>
          <a:off x="13629640" y="17866995"/>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29211</xdr:rowOff>
    </xdr:from>
    <xdr:to>
      <xdr:col>76</xdr:col>
      <xdr:colOff>165100</xdr:colOff>
      <xdr:row>106</xdr:row>
      <xdr:rowOff>130811</xdr:rowOff>
    </xdr:to>
    <xdr:sp macro="" textlink="">
      <xdr:nvSpPr>
        <xdr:cNvPr id="891" name="楕円 890"/>
        <xdr:cNvSpPr/>
      </xdr:nvSpPr>
      <xdr:spPr>
        <a:xfrm>
          <a:off x="1280414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80011</xdr:rowOff>
    </xdr:from>
    <xdr:to>
      <xdr:col>81</xdr:col>
      <xdr:colOff>50800</xdr:colOff>
      <xdr:row>106</xdr:row>
      <xdr:rowOff>97155</xdr:rowOff>
    </xdr:to>
    <xdr:cxnSp macro="">
      <xdr:nvCxnSpPr>
        <xdr:cNvPr id="892" name="直線コネクタ 891"/>
        <xdr:cNvCxnSpPr/>
      </xdr:nvCxnSpPr>
      <xdr:spPr>
        <a:xfrm>
          <a:off x="12854940" y="17849851"/>
          <a:ext cx="7747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893" name="楕円 892"/>
        <xdr:cNvSpPr/>
      </xdr:nvSpPr>
      <xdr:spPr>
        <a:xfrm>
          <a:off x="12029440" y="1766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106</xdr:row>
      <xdr:rowOff>80011</xdr:rowOff>
    </xdr:to>
    <xdr:cxnSp macro="">
      <xdr:nvCxnSpPr>
        <xdr:cNvPr id="894" name="直線コネクタ 893"/>
        <xdr:cNvCxnSpPr/>
      </xdr:nvCxnSpPr>
      <xdr:spPr>
        <a:xfrm>
          <a:off x="12072620" y="17716500"/>
          <a:ext cx="7823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50164</xdr:rowOff>
    </xdr:from>
    <xdr:to>
      <xdr:col>67</xdr:col>
      <xdr:colOff>101600</xdr:colOff>
      <xdr:row>105</xdr:row>
      <xdr:rowOff>151764</xdr:rowOff>
    </xdr:to>
    <xdr:sp macro="" textlink="">
      <xdr:nvSpPr>
        <xdr:cNvPr id="895" name="楕円 894"/>
        <xdr:cNvSpPr/>
      </xdr:nvSpPr>
      <xdr:spPr>
        <a:xfrm>
          <a:off x="1123188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100964</xdr:rowOff>
    </xdr:from>
    <xdr:to>
      <xdr:col>71</xdr:col>
      <xdr:colOff>177800</xdr:colOff>
      <xdr:row>105</xdr:row>
      <xdr:rowOff>114300</xdr:rowOff>
    </xdr:to>
    <xdr:cxnSp macro="">
      <xdr:nvCxnSpPr>
        <xdr:cNvPr id="896" name="直線コネクタ 895"/>
        <xdr:cNvCxnSpPr/>
      </xdr:nvCxnSpPr>
      <xdr:spPr>
        <a:xfrm>
          <a:off x="11282680" y="17703164"/>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xdr:cNvSpPr txBox="1"/>
      </xdr:nvSpPr>
      <xdr:spPr>
        <a:xfrm>
          <a:off x="13437244" y="1716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898" name="n_2aveValue【公民館】&#10;有形固定資産減価償却率"/>
        <xdr:cNvSpPr txBox="1"/>
      </xdr:nvSpPr>
      <xdr:spPr>
        <a:xfrm>
          <a:off x="126752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899" name="n_3aveValue【公民館】&#10;有形固定資産減価償却率"/>
        <xdr:cNvSpPr txBox="1"/>
      </xdr:nvSpPr>
      <xdr:spPr>
        <a:xfrm>
          <a:off x="1190054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900" name="n_4aveValue【公民館】&#10;有形固定資産減価償却率"/>
        <xdr:cNvSpPr txBox="1"/>
      </xdr:nvSpPr>
      <xdr:spPr>
        <a:xfrm>
          <a:off x="1110298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139082</xdr:rowOff>
    </xdr:from>
    <xdr:ext cx="405111" cy="259045"/>
    <xdr:sp macro="" textlink="">
      <xdr:nvSpPr>
        <xdr:cNvPr id="901" name="n_1mainValue【公民館】&#10;有形固定資産減価償却率"/>
        <xdr:cNvSpPr txBox="1"/>
      </xdr:nvSpPr>
      <xdr:spPr>
        <a:xfrm>
          <a:off x="134372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121938</xdr:rowOff>
    </xdr:from>
    <xdr:ext cx="405111" cy="259045"/>
    <xdr:sp macro="" textlink="">
      <xdr:nvSpPr>
        <xdr:cNvPr id="902" name="n_2mainValue【公民館】&#10;有形固定資産減価償却率"/>
        <xdr:cNvSpPr txBox="1"/>
      </xdr:nvSpPr>
      <xdr:spPr>
        <a:xfrm>
          <a:off x="12675244" y="1789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903" name="n_3mainValue【公民館】&#10;有形固定資産減価償却率"/>
        <xdr:cNvSpPr txBox="1"/>
      </xdr:nvSpPr>
      <xdr:spPr>
        <a:xfrm>
          <a:off x="119005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142891</xdr:rowOff>
    </xdr:from>
    <xdr:ext cx="405111" cy="259045"/>
    <xdr:sp macro="" textlink="">
      <xdr:nvSpPr>
        <xdr:cNvPr id="904" name="n_4mainValue【公民館】&#10;有形固定資産減価償却率"/>
        <xdr:cNvSpPr txBox="1"/>
      </xdr:nvSpPr>
      <xdr:spPr>
        <a:xfrm>
          <a:off x="1110298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xdr:cNvCxnSpPr/>
      </xdr:nvCxnSpPr>
      <xdr:spPr>
        <a:xfrm flipV="1">
          <a:off x="19509104" y="16920211"/>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xdr:cNvSpPr txBox="1"/>
      </xdr:nvSpPr>
      <xdr:spPr>
        <a:xfrm>
          <a:off x="1954784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xdr:cNvCxnSpPr/>
      </xdr:nvCxnSpPr>
      <xdr:spPr>
        <a:xfrm>
          <a:off x="1944370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xdr:cNvSpPr txBox="1"/>
      </xdr:nvSpPr>
      <xdr:spPr>
        <a:xfrm>
          <a:off x="19547840" y="1747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xdr:cNvSpPr/>
      </xdr:nvSpPr>
      <xdr:spPr>
        <a:xfrm>
          <a:off x="194589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xdr:cNvSpPr/>
      </xdr:nvSpPr>
      <xdr:spPr>
        <a:xfrm>
          <a:off x="187350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xdr:cNvSpPr/>
      </xdr:nvSpPr>
      <xdr:spPr>
        <a:xfrm>
          <a:off x="1793748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xdr:cNvSpPr/>
      </xdr:nvSpPr>
      <xdr:spPr>
        <a:xfrm>
          <a:off x="1716278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xdr:cNvSpPr/>
      </xdr:nvSpPr>
      <xdr:spPr>
        <a:xfrm>
          <a:off x="16388080" y="176447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940" name="楕円 939"/>
        <xdr:cNvSpPr/>
      </xdr:nvSpPr>
      <xdr:spPr>
        <a:xfrm>
          <a:off x="1945894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49547</xdr:rowOff>
    </xdr:from>
    <xdr:ext cx="469744" cy="259045"/>
    <xdr:sp macro="" textlink="">
      <xdr:nvSpPr>
        <xdr:cNvPr id="941" name="【公民館】&#10;一人当たり面積該当値テキスト"/>
        <xdr:cNvSpPr txBox="1"/>
      </xdr:nvSpPr>
      <xdr:spPr>
        <a:xfrm>
          <a:off x="19547840"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71120</xdr:rowOff>
    </xdr:from>
    <xdr:to>
      <xdr:col>112</xdr:col>
      <xdr:colOff>38100</xdr:colOff>
      <xdr:row>106</xdr:row>
      <xdr:rowOff>1270</xdr:rowOff>
    </xdr:to>
    <xdr:sp macro="" textlink="">
      <xdr:nvSpPr>
        <xdr:cNvPr id="942" name="楕円 941"/>
        <xdr:cNvSpPr/>
      </xdr:nvSpPr>
      <xdr:spPr>
        <a:xfrm>
          <a:off x="18735040" y="1767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121920</xdr:rowOff>
    </xdr:to>
    <xdr:cxnSp macro="">
      <xdr:nvCxnSpPr>
        <xdr:cNvPr id="943" name="直線コネクタ 942"/>
        <xdr:cNvCxnSpPr/>
      </xdr:nvCxnSpPr>
      <xdr:spPr>
        <a:xfrm>
          <a:off x="18778220" y="177241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44" name="楕円 943"/>
        <xdr:cNvSpPr/>
      </xdr:nvSpPr>
      <xdr:spPr>
        <a:xfrm>
          <a:off x="179374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121920</xdr:rowOff>
    </xdr:to>
    <xdr:cxnSp macro="">
      <xdr:nvCxnSpPr>
        <xdr:cNvPr id="945" name="直線コネクタ 944"/>
        <xdr:cNvCxnSpPr/>
      </xdr:nvCxnSpPr>
      <xdr:spPr>
        <a:xfrm>
          <a:off x="17988280" y="1771268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53975</xdr:rowOff>
    </xdr:from>
    <xdr:to>
      <xdr:col>102</xdr:col>
      <xdr:colOff>165100</xdr:colOff>
      <xdr:row>105</xdr:row>
      <xdr:rowOff>155575</xdr:rowOff>
    </xdr:to>
    <xdr:sp macro="" textlink="">
      <xdr:nvSpPr>
        <xdr:cNvPr id="946" name="楕円 945"/>
        <xdr:cNvSpPr/>
      </xdr:nvSpPr>
      <xdr:spPr>
        <a:xfrm>
          <a:off x="1716278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104775</xdr:rowOff>
    </xdr:from>
    <xdr:to>
      <xdr:col>107</xdr:col>
      <xdr:colOff>50800</xdr:colOff>
      <xdr:row>105</xdr:row>
      <xdr:rowOff>110489</xdr:rowOff>
    </xdr:to>
    <xdr:cxnSp macro="">
      <xdr:nvCxnSpPr>
        <xdr:cNvPr id="947" name="直線コネクタ 946"/>
        <xdr:cNvCxnSpPr/>
      </xdr:nvCxnSpPr>
      <xdr:spPr>
        <a:xfrm>
          <a:off x="17213580" y="17706975"/>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19686</xdr:rowOff>
    </xdr:from>
    <xdr:to>
      <xdr:col>98</xdr:col>
      <xdr:colOff>38100</xdr:colOff>
      <xdr:row>105</xdr:row>
      <xdr:rowOff>121286</xdr:rowOff>
    </xdr:to>
    <xdr:sp macro="" textlink="">
      <xdr:nvSpPr>
        <xdr:cNvPr id="948" name="楕円 947"/>
        <xdr:cNvSpPr/>
      </xdr:nvSpPr>
      <xdr:spPr>
        <a:xfrm>
          <a:off x="16388080" y="176218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70486</xdr:rowOff>
    </xdr:from>
    <xdr:to>
      <xdr:col>102</xdr:col>
      <xdr:colOff>114300</xdr:colOff>
      <xdr:row>105</xdr:row>
      <xdr:rowOff>104775</xdr:rowOff>
    </xdr:to>
    <xdr:cxnSp macro="">
      <xdr:nvCxnSpPr>
        <xdr:cNvPr id="949" name="直線コネクタ 948"/>
        <xdr:cNvCxnSpPr/>
      </xdr:nvCxnSpPr>
      <xdr:spPr>
        <a:xfrm>
          <a:off x="16431260" y="17672686"/>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xdr:cNvSpPr txBox="1"/>
      </xdr:nvSpPr>
      <xdr:spPr>
        <a:xfrm>
          <a:off x="185611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xdr:cNvSpPr txBox="1"/>
      </xdr:nvSpPr>
      <xdr:spPr>
        <a:xfrm>
          <a:off x="17776267" y="174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xdr:cNvSpPr txBox="1"/>
      </xdr:nvSpPr>
      <xdr:spPr>
        <a:xfrm>
          <a:off x="1700156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953" name="n_4aveValue【公民館】&#10;一人当たり面積"/>
        <xdr:cNvSpPr txBox="1"/>
      </xdr:nvSpPr>
      <xdr:spPr>
        <a:xfrm>
          <a:off x="16226867" y="177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163847</xdr:rowOff>
    </xdr:from>
    <xdr:ext cx="469744" cy="259045"/>
    <xdr:sp macro="" textlink="">
      <xdr:nvSpPr>
        <xdr:cNvPr id="954" name="n_1mainValue【公民館】&#10;一人当たり面積"/>
        <xdr:cNvSpPr txBox="1"/>
      </xdr:nvSpPr>
      <xdr:spPr>
        <a:xfrm>
          <a:off x="185611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55" name="n_2mainValue【公民館】&#10;一人当たり面積"/>
        <xdr:cNvSpPr txBox="1"/>
      </xdr:nvSpPr>
      <xdr:spPr>
        <a:xfrm>
          <a:off x="177762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146702</xdr:rowOff>
    </xdr:from>
    <xdr:ext cx="469744" cy="259045"/>
    <xdr:sp macro="" textlink="">
      <xdr:nvSpPr>
        <xdr:cNvPr id="956" name="n_3mainValue【公民館】&#10;一人当たり面積"/>
        <xdr:cNvSpPr txBox="1"/>
      </xdr:nvSpPr>
      <xdr:spPr>
        <a:xfrm>
          <a:off x="17001567" y="177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137813</xdr:rowOff>
    </xdr:from>
    <xdr:ext cx="469744" cy="259045"/>
    <xdr:sp macro="" textlink="">
      <xdr:nvSpPr>
        <xdr:cNvPr id="957" name="n_4mainValue【公民館】&#10;一人当たり面積"/>
        <xdr:cNvSpPr txBox="1"/>
      </xdr:nvSpPr>
      <xdr:spPr>
        <a:xfrm>
          <a:off x="1622686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内平均値と比較して「港湾・漁港」、「認定こども園・幼稚園・保育所」、「公民館」が特に高い水準になっている。これは、平坦地が少ないという地形的特徴から集落が点在し、施設の更新や集約が容易でないことも要因の一つと考えられる。</a:t>
          </a:r>
        </a:p>
        <a:p>
          <a:r>
            <a:rPr kumimoji="1" lang="ja-JP" altLang="en-US" sz="1300">
              <a:latin typeface="ＭＳ Ｐゴシック" panose="020B0600070205080204" pitchFamily="50" charset="-128"/>
              <a:ea typeface="ＭＳ Ｐゴシック" panose="020B0600070205080204" pitchFamily="50" charset="-128"/>
            </a:rPr>
            <a:t>なお、本市では、「長崎市公共施設の適正配置基準（案）」、「長崎市公共施設マネジメント地区計画」及び「長崎市公共施設保全計画」により、公共施設の廃止、集約及び複合化並びに長寿命化を図ることで、有形固定資産減価償却率の改善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086225" y="55092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12496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02082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xdr:cNvSpPr txBox="1"/>
      </xdr:nvSpPr>
      <xdr:spPr>
        <a:xfrm>
          <a:off x="4124960" y="601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03606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31216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5146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739900" y="594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965200" y="5969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137795</xdr:rowOff>
    </xdr:from>
    <xdr:to>
      <xdr:col>24</xdr:col>
      <xdr:colOff>114300</xdr:colOff>
      <xdr:row>34</xdr:row>
      <xdr:rowOff>67945</xdr:rowOff>
    </xdr:to>
    <xdr:sp macro="" textlink="">
      <xdr:nvSpPr>
        <xdr:cNvPr id="73" name="楕円 72"/>
        <xdr:cNvSpPr/>
      </xdr:nvSpPr>
      <xdr:spPr>
        <a:xfrm>
          <a:off x="4036060" y="5669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160672</xdr:rowOff>
    </xdr:from>
    <xdr:ext cx="405111" cy="259045"/>
    <xdr:sp macro="" textlink="">
      <xdr:nvSpPr>
        <xdr:cNvPr id="74" name="【図書館】&#10;有形固定資産減価償却率該当値テキスト"/>
        <xdr:cNvSpPr txBox="1"/>
      </xdr:nvSpPr>
      <xdr:spPr>
        <a:xfrm>
          <a:off x="4124960"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116840</xdr:rowOff>
    </xdr:from>
    <xdr:to>
      <xdr:col>20</xdr:col>
      <xdr:colOff>38100</xdr:colOff>
      <xdr:row>34</xdr:row>
      <xdr:rowOff>46990</xdr:rowOff>
    </xdr:to>
    <xdr:sp macro="" textlink="">
      <xdr:nvSpPr>
        <xdr:cNvPr id="75" name="楕円 74"/>
        <xdr:cNvSpPr/>
      </xdr:nvSpPr>
      <xdr:spPr>
        <a:xfrm>
          <a:off x="3312160" y="5648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167640</xdr:rowOff>
    </xdr:from>
    <xdr:to>
      <xdr:col>24</xdr:col>
      <xdr:colOff>63500</xdr:colOff>
      <xdr:row>34</xdr:row>
      <xdr:rowOff>17145</xdr:rowOff>
    </xdr:to>
    <xdr:cxnSp macro="">
      <xdr:nvCxnSpPr>
        <xdr:cNvPr id="76" name="直線コネクタ 75"/>
        <xdr:cNvCxnSpPr/>
      </xdr:nvCxnSpPr>
      <xdr:spPr>
        <a:xfrm>
          <a:off x="3355340" y="569976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111125</xdr:rowOff>
    </xdr:from>
    <xdr:to>
      <xdr:col>15</xdr:col>
      <xdr:colOff>101600</xdr:colOff>
      <xdr:row>34</xdr:row>
      <xdr:rowOff>41275</xdr:rowOff>
    </xdr:to>
    <xdr:sp macro="" textlink="">
      <xdr:nvSpPr>
        <xdr:cNvPr id="77" name="楕円 76"/>
        <xdr:cNvSpPr/>
      </xdr:nvSpPr>
      <xdr:spPr>
        <a:xfrm>
          <a:off x="2514600" y="564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161925</xdr:rowOff>
    </xdr:from>
    <xdr:to>
      <xdr:col>19</xdr:col>
      <xdr:colOff>177800</xdr:colOff>
      <xdr:row>33</xdr:row>
      <xdr:rowOff>167640</xdr:rowOff>
    </xdr:to>
    <xdr:cxnSp macro="">
      <xdr:nvCxnSpPr>
        <xdr:cNvPr id="78" name="直線コネクタ 77"/>
        <xdr:cNvCxnSpPr/>
      </xdr:nvCxnSpPr>
      <xdr:spPr>
        <a:xfrm>
          <a:off x="2565400" y="569404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71120</xdr:rowOff>
    </xdr:from>
    <xdr:to>
      <xdr:col>10</xdr:col>
      <xdr:colOff>165100</xdr:colOff>
      <xdr:row>34</xdr:row>
      <xdr:rowOff>1270</xdr:rowOff>
    </xdr:to>
    <xdr:sp macro="" textlink="">
      <xdr:nvSpPr>
        <xdr:cNvPr id="79" name="楕円 78"/>
        <xdr:cNvSpPr/>
      </xdr:nvSpPr>
      <xdr:spPr>
        <a:xfrm>
          <a:off x="1739900" y="560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121920</xdr:rowOff>
    </xdr:from>
    <xdr:to>
      <xdr:col>15</xdr:col>
      <xdr:colOff>50800</xdr:colOff>
      <xdr:row>33</xdr:row>
      <xdr:rowOff>161925</xdr:rowOff>
    </xdr:to>
    <xdr:cxnSp macro="">
      <xdr:nvCxnSpPr>
        <xdr:cNvPr id="80" name="直線コネクタ 79"/>
        <xdr:cNvCxnSpPr/>
      </xdr:nvCxnSpPr>
      <xdr:spPr>
        <a:xfrm>
          <a:off x="1790700" y="565404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31115</xdr:rowOff>
    </xdr:from>
    <xdr:to>
      <xdr:col>6</xdr:col>
      <xdr:colOff>38100</xdr:colOff>
      <xdr:row>33</xdr:row>
      <xdr:rowOff>132715</xdr:rowOff>
    </xdr:to>
    <xdr:sp macro="" textlink="">
      <xdr:nvSpPr>
        <xdr:cNvPr id="81" name="楕円 80"/>
        <xdr:cNvSpPr/>
      </xdr:nvSpPr>
      <xdr:spPr>
        <a:xfrm>
          <a:off x="965200" y="556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81915</xdr:rowOff>
    </xdr:from>
    <xdr:to>
      <xdr:col>10</xdr:col>
      <xdr:colOff>114300</xdr:colOff>
      <xdr:row>33</xdr:row>
      <xdr:rowOff>121920</xdr:rowOff>
    </xdr:to>
    <xdr:cxnSp macro="">
      <xdr:nvCxnSpPr>
        <xdr:cNvPr id="82" name="直線コネクタ 81"/>
        <xdr:cNvCxnSpPr/>
      </xdr:nvCxnSpPr>
      <xdr:spPr>
        <a:xfrm>
          <a:off x="1008380" y="561403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xdr:cNvSpPr txBox="1"/>
      </xdr:nvSpPr>
      <xdr:spPr>
        <a:xfrm>
          <a:off x="317056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xdr:cNvSpPr txBox="1"/>
      </xdr:nvSpPr>
      <xdr:spPr>
        <a:xfrm>
          <a:off x="23857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xdr:cNvSpPr txBox="1"/>
      </xdr:nvSpPr>
      <xdr:spPr>
        <a:xfrm>
          <a:off x="1611004" y="603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xdr:cNvSpPr txBox="1"/>
      </xdr:nvSpPr>
      <xdr:spPr>
        <a:xfrm>
          <a:off x="83630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63517</xdr:rowOff>
    </xdr:from>
    <xdr:ext cx="405111" cy="259045"/>
    <xdr:sp macro="" textlink="">
      <xdr:nvSpPr>
        <xdr:cNvPr id="87" name="n_1mainValue【図書館】&#10;有形固定資産減価償却率"/>
        <xdr:cNvSpPr txBox="1"/>
      </xdr:nvSpPr>
      <xdr:spPr>
        <a:xfrm>
          <a:off x="317056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57802</xdr:rowOff>
    </xdr:from>
    <xdr:ext cx="405111" cy="259045"/>
    <xdr:sp macro="" textlink="">
      <xdr:nvSpPr>
        <xdr:cNvPr id="88" name="n_2mainValue【図書館】&#10;有形固定資産減価償却率"/>
        <xdr:cNvSpPr txBox="1"/>
      </xdr:nvSpPr>
      <xdr:spPr>
        <a:xfrm>
          <a:off x="238570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17797</xdr:rowOff>
    </xdr:from>
    <xdr:ext cx="405111" cy="259045"/>
    <xdr:sp macro="" textlink="">
      <xdr:nvSpPr>
        <xdr:cNvPr id="89" name="n_3mainValue【図書館】&#10;有形固定資産減価償却率"/>
        <xdr:cNvSpPr txBox="1"/>
      </xdr:nvSpPr>
      <xdr:spPr>
        <a:xfrm>
          <a:off x="1611004"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149242</xdr:rowOff>
    </xdr:from>
    <xdr:ext cx="405111" cy="259045"/>
    <xdr:sp macro="" textlink="">
      <xdr:nvSpPr>
        <xdr:cNvPr id="90" name="n_4mainValue【図書館】&#10;有形固定資産減価償却率"/>
        <xdr:cNvSpPr txBox="1"/>
      </xdr:nvSpPr>
      <xdr:spPr>
        <a:xfrm>
          <a:off x="83630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92583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xdr:cNvSpPr/>
      </xdr:nvSpPr>
      <xdr:spPr>
        <a:xfrm>
          <a:off x="91922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xdr:cNvSpPr txBox="1"/>
      </xdr:nvSpPr>
      <xdr:spPr>
        <a:xfrm>
          <a:off x="92583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0" name="楕円 129"/>
        <xdr:cNvSpPr/>
      </xdr:nvSpPr>
      <xdr:spPr>
        <a:xfrm>
          <a:off x="844550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30480</xdr:rowOff>
    </xdr:to>
    <xdr:cxnSp macro="">
      <xdr:nvCxnSpPr>
        <xdr:cNvPr id="131" name="直線コネクタ 130"/>
        <xdr:cNvCxnSpPr/>
      </xdr:nvCxnSpPr>
      <xdr:spPr>
        <a:xfrm flipV="1">
          <a:off x="8496300" y="637794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32" name="楕円 131"/>
        <xdr:cNvSpPr/>
      </xdr:nvSpPr>
      <xdr:spPr>
        <a:xfrm>
          <a:off x="76708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30480</xdr:rowOff>
    </xdr:to>
    <xdr:cxnSp macro="">
      <xdr:nvCxnSpPr>
        <xdr:cNvPr id="133" name="直線コネクタ 132"/>
        <xdr:cNvCxnSpPr/>
      </xdr:nvCxnSpPr>
      <xdr:spPr>
        <a:xfrm>
          <a:off x="7713980" y="637794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4" name="楕円 133"/>
        <xdr:cNvSpPr/>
      </xdr:nvSpPr>
      <xdr:spPr>
        <a:xfrm>
          <a:off x="68732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30480</xdr:rowOff>
    </xdr:to>
    <xdr:cxnSp macro="">
      <xdr:nvCxnSpPr>
        <xdr:cNvPr id="135" name="直線コネクタ 134"/>
        <xdr:cNvCxnSpPr/>
      </xdr:nvCxnSpPr>
      <xdr:spPr>
        <a:xfrm flipV="1">
          <a:off x="6924040" y="637794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xdr:cNvSpPr/>
      </xdr:nvSpPr>
      <xdr:spPr>
        <a:xfrm>
          <a:off x="60985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30480</xdr:rowOff>
    </xdr:to>
    <xdr:cxnSp macro="">
      <xdr:nvCxnSpPr>
        <xdr:cNvPr id="137" name="直線コネクタ 136"/>
        <xdr:cNvCxnSpPr/>
      </xdr:nvCxnSpPr>
      <xdr:spPr>
        <a:xfrm>
          <a:off x="6149340" y="64008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xdr:cNvSpPr txBox="1"/>
      </xdr:nvSpPr>
      <xdr:spPr>
        <a:xfrm>
          <a:off x="59373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2" name="n_1mainValue【図書館】&#10;一人当たり面積"/>
        <xdr:cNvSpPr txBox="1"/>
      </xdr:nvSpPr>
      <xdr:spPr>
        <a:xfrm>
          <a:off x="827158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3" name="n_2mainValue【図書館】&#10;一人当たり面積"/>
        <xdr:cNvSpPr txBox="1"/>
      </xdr:nvSpPr>
      <xdr:spPr>
        <a:xfrm>
          <a:off x="750958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4" name="n_3mainValue【図書館】&#10;一人当たり面積"/>
        <xdr:cNvSpPr txBox="1"/>
      </xdr:nvSpPr>
      <xdr:spPr>
        <a:xfrm>
          <a:off x="67120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xdr:cNvSpPr txBox="1"/>
      </xdr:nvSpPr>
      <xdr:spPr>
        <a:xfrm>
          <a:off x="59373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086225" y="939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12496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02082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1249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02082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xdr:cNvSpPr txBox="1"/>
      </xdr:nvSpPr>
      <xdr:spPr>
        <a:xfrm>
          <a:off x="412496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036060" y="988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31216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5146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7399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965200" y="98266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33020</xdr:rowOff>
    </xdr:from>
    <xdr:to>
      <xdr:col>24</xdr:col>
      <xdr:colOff>114300</xdr:colOff>
      <xdr:row>59</xdr:row>
      <xdr:rowOff>134620</xdr:rowOff>
    </xdr:to>
    <xdr:sp macro="" textlink="">
      <xdr:nvSpPr>
        <xdr:cNvPr id="186" name="楕円 185"/>
        <xdr:cNvSpPr/>
      </xdr:nvSpPr>
      <xdr:spPr>
        <a:xfrm>
          <a:off x="403606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11447</xdr:rowOff>
    </xdr:from>
    <xdr:ext cx="405111" cy="259045"/>
    <xdr:sp macro="" textlink="">
      <xdr:nvSpPr>
        <xdr:cNvPr id="187" name="【体育館・プール】&#10;有形固定資産減価償却率該当値テキスト"/>
        <xdr:cNvSpPr txBox="1"/>
      </xdr:nvSpPr>
      <xdr:spPr>
        <a:xfrm>
          <a:off x="4124960"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88" name="楕円 187"/>
        <xdr:cNvSpPr/>
      </xdr:nvSpPr>
      <xdr:spPr>
        <a:xfrm>
          <a:off x="3312160" y="9883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40005</xdr:rowOff>
    </xdr:from>
    <xdr:to>
      <xdr:col>24</xdr:col>
      <xdr:colOff>63500</xdr:colOff>
      <xdr:row>59</xdr:row>
      <xdr:rowOff>83820</xdr:rowOff>
    </xdr:to>
    <xdr:cxnSp macro="">
      <xdr:nvCxnSpPr>
        <xdr:cNvPr id="189" name="直線コネクタ 188"/>
        <xdr:cNvCxnSpPr/>
      </xdr:nvCxnSpPr>
      <xdr:spPr>
        <a:xfrm>
          <a:off x="3355340" y="993076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156845</xdr:rowOff>
    </xdr:from>
    <xdr:to>
      <xdr:col>15</xdr:col>
      <xdr:colOff>101600</xdr:colOff>
      <xdr:row>59</xdr:row>
      <xdr:rowOff>86995</xdr:rowOff>
    </xdr:to>
    <xdr:sp macro="" textlink="">
      <xdr:nvSpPr>
        <xdr:cNvPr id="190" name="楕円 189"/>
        <xdr:cNvSpPr/>
      </xdr:nvSpPr>
      <xdr:spPr>
        <a:xfrm>
          <a:off x="2514600" y="9879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36195</xdr:rowOff>
    </xdr:from>
    <xdr:to>
      <xdr:col>19</xdr:col>
      <xdr:colOff>177800</xdr:colOff>
      <xdr:row>59</xdr:row>
      <xdr:rowOff>40005</xdr:rowOff>
    </xdr:to>
    <xdr:cxnSp macro="">
      <xdr:nvCxnSpPr>
        <xdr:cNvPr id="191" name="直線コネクタ 190"/>
        <xdr:cNvCxnSpPr/>
      </xdr:nvCxnSpPr>
      <xdr:spPr>
        <a:xfrm>
          <a:off x="2565400" y="992695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92" name="楕円 191"/>
        <xdr:cNvSpPr/>
      </xdr:nvSpPr>
      <xdr:spPr>
        <a:xfrm>
          <a:off x="1739900" y="988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40005</xdr:rowOff>
    </xdr:to>
    <xdr:cxnSp macro="">
      <xdr:nvCxnSpPr>
        <xdr:cNvPr id="193" name="直線コネクタ 192"/>
        <xdr:cNvCxnSpPr/>
      </xdr:nvCxnSpPr>
      <xdr:spPr>
        <a:xfrm flipV="1">
          <a:off x="1790700" y="992695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158750</xdr:rowOff>
    </xdr:from>
    <xdr:to>
      <xdr:col>6</xdr:col>
      <xdr:colOff>38100</xdr:colOff>
      <xdr:row>59</xdr:row>
      <xdr:rowOff>88900</xdr:rowOff>
    </xdr:to>
    <xdr:sp macro="" textlink="">
      <xdr:nvSpPr>
        <xdr:cNvPr id="194" name="楕円 193"/>
        <xdr:cNvSpPr/>
      </xdr:nvSpPr>
      <xdr:spPr>
        <a:xfrm>
          <a:off x="965200" y="9881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38100</xdr:rowOff>
    </xdr:from>
    <xdr:to>
      <xdr:col>10</xdr:col>
      <xdr:colOff>114300</xdr:colOff>
      <xdr:row>59</xdr:row>
      <xdr:rowOff>40005</xdr:rowOff>
    </xdr:to>
    <xdr:cxnSp macro="">
      <xdr:nvCxnSpPr>
        <xdr:cNvPr id="195" name="直線コネクタ 194"/>
        <xdr:cNvCxnSpPr/>
      </xdr:nvCxnSpPr>
      <xdr:spPr>
        <a:xfrm>
          <a:off x="1008380" y="992886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xdr:cNvSpPr txBox="1"/>
      </xdr:nvSpPr>
      <xdr:spPr>
        <a:xfrm>
          <a:off x="317056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xdr:cNvSpPr txBox="1"/>
      </xdr:nvSpPr>
      <xdr:spPr>
        <a:xfrm>
          <a:off x="23857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xdr:cNvSpPr txBox="1"/>
      </xdr:nvSpPr>
      <xdr:spPr>
        <a:xfrm>
          <a:off x="16110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xdr:cNvSpPr txBox="1"/>
      </xdr:nvSpPr>
      <xdr:spPr>
        <a:xfrm>
          <a:off x="83630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81932</xdr:rowOff>
    </xdr:from>
    <xdr:ext cx="405111" cy="259045"/>
    <xdr:sp macro="" textlink="">
      <xdr:nvSpPr>
        <xdr:cNvPr id="200" name="n_1mainValue【体育館・プール】&#10;有形固定資産減価償却率"/>
        <xdr:cNvSpPr txBox="1"/>
      </xdr:nvSpPr>
      <xdr:spPr>
        <a:xfrm>
          <a:off x="317056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1" name="n_2mainValue【体育館・プール】&#10;有形固定資産減価償却率"/>
        <xdr:cNvSpPr txBox="1"/>
      </xdr:nvSpPr>
      <xdr:spPr>
        <a:xfrm>
          <a:off x="238570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81932</xdr:rowOff>
    </xdr:from>
    <xdr:ext cx="405111" cy="259045"/>
    <xdr:sp macro="" textlink="">
      <xdr:nvSpPr>
        <xdr:cNvPr id="202" name="n_3mainValue【体育館・プール】&#10;有形固定資産減価償却率"/>
        <xdr:cNvSpPr txBox="1"/>
      </xdr:nvSpPr>
      <xdr:spPr>
        <a:xfrm>
          <a:off x="161100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80027</xdr:rowOff>
    </xdr:from>
    <xdr:ext cx="405111" cy="259045"/>
    <xdr:sp macro="" textlink="">
      <xdr:nvSpPr>
        <xdr:cNvPr id="203" name="n_4mainValue【体育館・プール】&#10;有形固定資産減価償却率"/>
        <xdr:cNvSpPr txBox="1"/>
      </xdr:nvSpPr>
      <xdr:spPr>
        <a:xfrm>
          <a:off x="836304" y="997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9219565" y="953414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9258300" y="931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9154160" y="9534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xdr:cNvSpPr txBox="1"/>
      </xdr:nvSpPr>
      <xdr:spPr>
        <a:xfrm>
          <a:off x="92583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6873240" y="1039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0985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1" name="楕円 240"/>
        <xdr:cNvSpPr/>
      </xdr:nvSpPr>
      <xdr:spPr>
        <a:xfrm>
          <a:off x="9192260" y="10537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121937</xdr:rowOff>
    </xdr:from>
    <xdr:ext cx="469744" cy="259045"/>
    <xdr:sp macro="" textlink="">
      <xdr:nvSpPr>
        <xdr:cNvPr id="242" name="【体育館・プール】&#10;一人当たり面積該当値テキスト"/>
        <xdr:cNvSpPr txBox="1"/>
      </xdr:nvSpPr>
      <xdr:spPr>
        <a:xfrm>
          <a:off x="9258300"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145796</xdr:rowOff>
    </xdr:from>
    <xdr:to>
      <xdr:col>50</xdr:col>
      <xdr:colOff>165100</xdr:colOff>
      <xdr:row>63</xdr:row>
      <xdr:rowOff>75946</xdr:rowOff>
    </xdr:to>
    <xdr:sp macro="" textlink="">
      <xdr:nvSpPr>
        <xdr:cNvPr id="243" name="楕円 242"/>
        <xdr:cNvSpPr/>
      </xdr:nvSpPr>
      <xdr:spPr>
        <a:xfrm>
          <a:off x="844550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25146</xdr:rowOff>
    </xdr:to>
    <xdr:cxnSp macro="">
      <xdr:nvCxnSpPr>
        <xdr:cNvPr id="244" name="直線コネクタ 243"/>
        <xdr:cNvCxnSpPr/>
      </xdr:nvCxnSpPr>
      <xdr:spPr>
        <a:xfrm flipV="1">
          <a:off x="8496300" y="10584180"/>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84074</xdr:rowOff>
    </xdr:from>
    <xdr:to>
      <xdr:col>46</xdr:col>
      <xdr:colOff>38100</xdr:colOff>
      <xdr:row>63</xdr:row>
      <xdr:rowOff>14224</xdr:rowOff>
    </xdr:to>
    <xdr:sp macro="" textlink="">
      <xdr:nvSpPr>
        <xdr:cNvPr id="245" name="楕円 244"/>
        <xdr:cNvSpPr/>
      </xdr:nvSpPr>
      <xdr:spPr>
        <a:xfrm>
          <a:off x="7670800" y="10477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134874</xdr:rowOff>
    </xdr:from>
    <xdr:to>
      <xdr:col>50</xdr:col>
      <xdr:colOff>114300</xdr:colOff>
      <xdr:row>63</xdr:row>
      <xdr:rowOff>25146</xdr:rowOff>
    </xdr:to>
    <xdr:cxnSp macro="">
      <xdr:nvCxnSpPr>
        <xdr:cNvPr id="246" name="直線コネクタ 245"/>
        <xdr:cNvCxnSpPr/>
      </xdr:nvCxnSpPr>
      <xdr:spPr>
        <a:xfrm>
          <a:off x="7713980" y="10528554"/>
          <a:ext cx="78232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47" name="楕円 246"/>
        <xdr:cNvSpPr/>
      </xdr:nvSpPr>
      <xdr:spPr>
        <a:xfrm>
          <a:off x="687324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134874</xdr:rowOff>
    </xdr:from>
    <xdr:to>
      <xdr:col>45</xdr:col>
      <xdr:colOff>177800</xdr:colOff>
      <xdr:row>62</xdr:row>
      <xdr:rowOff>137160</xdr:rowOff>
    </xdr:to>
    <xdr:cxnSp macro="">
      <xdr:nvCxnSpPr>
        <xdr:cNvPr id="248" name="直線コネクタ 247"/>
        <xdr:cNvCxnSpPr/>
      </xdr:nvCxnSpPr>
      <xdr:spPr>
        <a:xfrm flipV="1">
          <a:off x="6924040" y="1052855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93218</xdr:rowOff>
    </xdr:from>
    <xdr:to>
      <xdr:col>36</xdr:col>
      <xdr:colOff>165100</xdr:colOff>
      <xdr:row>63</xdr:row>
      <xdr:rowOff>23368</xdr:rowOff>
    </xdr:to>
    <xdr:sp macro="" textlink="">
      <xdr:nvSpPr>
        <xdr:cNvPr id="249" name="楕円 248"/>
        <xdr:cNvSpPr/>
      </xdr:nvSpPr>
      <xdr:spPr>
        <a:xfrm>
          <a:off x="6098540" y="10486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144018</xdr:rowOff>
    </xdr:to>
    <xdr:cxnSp macro="">
      <xdr:nvCxnSpPr>
        <xdr:cNvPr id="250" name="直線コネクタ 249"/>
        <xdr:cNvCxnSpPr/>
      </xdr:nvCxnSpPr>
      <xdr:spPr>
        <a:xfrm flipV="1">
          <a:off x="6149340" y="1053084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xdr:cNvSpPr txBox="1"/>
      </xdr:nvSpPr>
      <xdr:spPr>
        <a:xfrm>
          <a:off x="827158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750958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xdr:cNvSpPr txBox="1"/>
      </xdr:nvSpPr>
      <xdr:spPr>
        <a:xfrm>
          <a:off x="67120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xdr:cNvSpPr txBox="1"/>
      </xdr:nvSpPr>
      <xdr:spPr>
        <a:xfrm>
          <a:off x="59373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67073</xdr:rowOff>
    </xdr:from>
    <xdr:ext cx="469744" cy="259045"/>
    <xdr:sp macro="" textlink="">
      <xdr:nvSpPr>
        <xdr:cNvPr id="255" name="n_1mainValue【体育館・プール】&#10;一人当たり面積"/>
        <xdr:cNvSpPr txBox="1"/>
      </xdr:nvSpPr>
      <xdr:spPr>
        <a:xfrm>
          <a:off x="827158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5351</xdr:rowOff>
    </xdr:from>
    <xdr:ext cx="469744" cy="259045"/>
    <xdr:sp macro="" textlink="">
      <xdr:nvSpPr>
        <xdr:cNvPr id="256" name="n_2mainValue【体育館・プール】&#10;一人当たり面積"/>
        <xdr:cNvSpPr txBox="1"/>
      </xdr:nvSpPr>
      <xdr:spPr>
        <a:xfrm>
          <a:off x="7509587" y="105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57" name="n_3mainValue【体育館・プール】&#10;一人当たり面積"/>
        <xdr:cNvSpPr txBox="1"/>
      </xdr:nvSpPr>
      <xdr:spPr>
        <a:xfrm>
          <a:off x="67120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14495</xdr:rowOff>
    </xdr:from>
    <xdr:ext cx="469744" cy="259045"/>
    <xdr:sp macro="" textlink="">
      <xdr:nvSpPr>
        <xdr:cNvPr id="258" name="n_4mainValue【体育館・プール】&#10;一人当たり面積"/>
        <xdr:cNvSpPr txBox="1"/>
      </xdr:nvSpPr>
      <xdr:spPr>
        <a:xfrm>
          <a:off x="59373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086225" y="13077444"/>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12496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020820" y="14222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xdr:cNvSpPr txBox="1"/>
      </xdr:nvSpPr>
      <xdr:spPr>
        <a:xfrm>
          <a:off x="4124960" y="1324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03606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31216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5146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7399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965200" y="132925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97" name="楕円 296"/>
        <xdr:cNvSpPr/>
      </xdr:nvSpPr>
      <xdr:spPr>
        <a:xfrm>
          <a:off x="4036060" y="13694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298" name="【福祉施設】&#10;有形固定資産減価償却率該当値テキスト"/>
        <xdr:cNvSpPr txBox="1"/>
      </xdr:nvSpPr>
      <xdr:spPr>
        <a:xfrm>
          <a:off x="4124960" y="1367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51308</xdr:rowOff>
    </xdr:from>
    <xdr:to>
      <xdr:col>20</xdr:col>
      <xdr:colOff>38100</xdr:colOff>
      <xdr:row>81</xdr:row>
      <xdr:rowOff>152908</xdr:rowOff>
    </xdr:to>
    <xdr:sp macro="" textlink="">
      <xdr:nvSpPr>
        <xdr:cNvPr id="299" name="楕円 298"/>
        <xdr:cNvSpPr/>
      </xdr:nvSpPr>
      <xdr:spPr>
        <a:xfrm>
          <a:off x="3312160" y="13630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102108</xdr:rowOff>
    </xdr:from>
    <xdr:to>
      <xdr:col>24</xdr:col>
      <xdr:colOff>63500</xdr:colOff>
      <xdr:row>81</xdr:row>
      <xdr:rowOff>166115</xdr:rowOff>
    </xdr:to>
    <xdr:cxnSp macro="">
      <xdr:nvCxnSpPr>
        <xdr:cNvPr id="300" name="直線コネクタ 299"/>
        <xdr:cNvCxnSpPr/>
      </xdr:nvCxnSpPr>
      <xdr:spPr>
        <a:xfrm>
          <a:off x="3355340" y="13680948"/>
          <a:ext cx="73152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23876</xdr:rowOff>
    </xdr:from>
    <xdr:to>
      <xdr:col>15</xdr:col>
      <xdr:colOff>101600</xdr:colOff>
      <xdr:row>81</xdr:row>
      <xdr:rowOff>125476</xdr:rowOff>
    </xdr:to>
    <xdr:sp macro="" textlink="">
      <xdr:nvSpPr>
        <xdr:cNvPr id="301" name="楕円 300"/>
        <xdr:cNvSpPr/>
      </xdr:nvSpPr>
      <xdr:spPr>
        <a:xfrm>
          <a:off x="2514600" y="136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74676</xdr:rowOff>
    </xdr:from>
    <xdr:to>
      <xdr:col>19</xdr:col>
      <xdr:colOff>177800</xdr:colOff>
      <xdr:row>81</xdr:row>
      <xdr:rowOff>102108</xdr:rowOff>
    </xdr:to>
    <xdr:cxnSp macro="">
      <xdr:nvCxnSpPr>
        <xdr:cNvPr id="302" name="直線コネクタ 301"/>
        <xdr:cNvCxnSpPr/>
      </xdr:nvCxnSpPr>
      <xdr:spPr>
        <a:xfrm>
          <a:off x="2565400" y="13653516"/>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129032</xdr:rowOff>
    </xdr:from>
    <xdr:to>
      <xdr:col>10</xdr:col>
      <xdr:colOff>165100</xdr:colOff>
      <xdr:row>81</xdr:row>
      <xdr:rowOff>59182</xdr:rowOff>
    </xdr:to>
    <xdr:sp macro="" textlink="">
      <xdr:nvSpPr>
        <xdr:cNvPr id="303" name="楕円 302"/>
        <xdr:cNvSpPr/>
      </xdr:nvSpPr>
      <xdr:spPr>
        <a:xfrm>
          <a:off x="1739900" y="1354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xdr:rowOff>
    </xdr:from>
    <xdr:to>
      <xdr:col>15</xdr:col>
      <xdr:colOff>50800</xdr:colOff>
      <xdr:row>81</xdr:row>
      <xdr:rowOff>74676</xdr:rowOff>
    </xdr:to>
    <xdr:cxnSp macro="">
      <xdr:nvCxnSpPr>
        <xdr:cNvPr id="304" name="直線コネクタ 303"/>
        <xdr:cNvCxnSpPr/>
      </xdr:nvCxnSpPr>
      <xdr:spPr>
        <a:xfrm>
          <a:off x="1790700" y="13587222"/>
          <a:ext cx="7747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69596</xdr:rowOff>
    </xdr:from>
    <xdr:to>
      <xdr:col>6</xdr:col>
      <xdr:colOff>38100</xdr:colOff>
      <xdr:row>80</xdr:row>
      <xdr:rowOff>171196</xdr:rowOff>
    </xdr:to>
    <xdr:sp macro="" textlink="">
      <xdr:nvSpPr>
        <xdr:cNvPr id="305" name="楕円 304"/>
        <xdr:cNvSpPr/>
      </xdr:nvSpPr>
      <xdr:spPr>
        <a:xfrm>
          <a:off x="965200" y="134807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120396</xdr:rowOff>
    </xdr:from>
    <xdr:to>
      <xdr:col>10</xdr:col>
      <xdr:colOff>114300</xdr:colOff>
      <xdr:row>81</xdr:row>
      <xdr:rowOff>8382</xdr:rowOff>
    </xdr:to>
    <xdr:cxnSp macro="">
      <xdr:nvCxnSpPr>
        <xdr:cNvPr id="306" name="直線コネクタ 305"/>
        <xdr:cNvCxnSpPr/>
      </xdr:nvCxnSpPr>
      <xdr:spPr>
        <a:xfrm>
          <a:off x="1008380" y="13531596"/>
          <a:ext cx="78232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xdr:cNvSpPr txBox="1"/>
      </xdr:nvSpPr>
      <xdr:spPr>
        <a:xfrm>
          <a:off x="317056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xdr:cNvSpPr txBox="1"/>
      </xdr:nvSpPr>
      <xdr:spPr>
        <a:xfrm>
          <a:off x="23857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xdr:cNvSpPr txBox="1"/>
      </xdr:nvSpPr>
      <xdr:spPr>
        <a:xfrm>
          <a:off x="1611004" y="1307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xdr:cNvSpPr txBox="1"/>
      </xdr:nvSpPr>
      <xdr:spPr>
        <a:xfrm>
          <a:off x="836304" y="1307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144035</xdr:rowOff>
    </xdr:from>
    <xdr:ext cx="405111" cy="259045"/>
    <xdr:sp macro="" textlink="">
      <xdr:nvSpPr>
        <xdr:cNvPr id="311" name="n_1mainValue【福祉施設】&#10;有形固定資産減価償却率"/>
        <xdr:cNvSpPr txBox="1"/>
      </xdr:nvSpPr>
      <xdr:spPr>
        <a:xfrm>
          <a:off x="3170564" y="13722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116603</xdr:rowOff>
    </xdr:from>
    <xdr:ext cx="405111" cy="259045"/>
    <xdr:sp macro="" textlink="">
      <xdr:nvSpPr>
        <xdr:cNvPr id="312" name="n_2mainValue【福祉施設】&#10;有形固定資産減価償却率"/>
        <xdr:cNvSpPr txBox="1"/>
      </xdr:nvSpPr>
      <xdr:spPr>
        <a:xfrm>
          <a:off x="2385704" y="1369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50309</xdr:rowOff>
    </xdr:from>
    <xdr:ext cx="405111" cy="259045"/>
    <xdr:sp macro="" textlink="">
      <xdr:nvSpPr>
        <xdr:cNvPr id="313" name="n_3mainValue【福祉施設】&#10;有形固定資産減価償却率"/>
        <xdr:cNvSpPr txBox="1"/>
      </xdr:nvSpPr>
      <xdr:spPr>
        <a:xfrm>
          <a:off x="1611004" y="136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162323</xdr:rowOff>
    </xdr:from>
    <xdr:ext cx="405111" cy="259045"/>
    <xdr:sp macro="" textlink="">
      <xdr:nvSpPr>
        <xdr:cNvPr id="314" name="n_4mainValue【福祉施設】&#10;有形固定資産減価償却率"/>
        <xdr:cNvSpPr txBox="1"/>
      </xdr:nvSpPr>
      <xdr:spPr>
        <a:xfrm>
          <a:off x="836304" y="13573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9219565" y="13052516"/>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9258300" y="1385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0985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74386</xdr:rowOff>
    </xdr:from>
    <xdr:to>
      <xdr:col>55</xdr:col>
      <xdr:colOff>50800</xdr:colOff>
      <xdr:row>87</xdr:row>
      <xdr:rowOff>4536</xdr:rowOff>
    </xdr:to>
    <xdr:sp macro="" textlink="">
      <xdr:nvSpPr>
        <xdr:cNvPr id="356" name="楕円 355"/>
        <xdr:cNvSpPr/>
      </xdr:nvSpPr>
      <xdr:spPr>
        <a:xfrm>
          <a:off x="9192260" y="14491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160763</xdr:rowOff>
    </xdr:from>
    <xdr:ext cx="469744" cy="259045"/>
    <xdr:sp macro="" textlink="">
      <xdr:nvSpPr>
        <xdr:cNvPr id="357" name="【福祉施設】&#10;一人当たり面積該当値テキスト"/>
        <xdr:cNvSpPr txBox="1"/>
      </xdr:nvSpPr>
      <xdr:spPr>
        <a:xfrm>
          <a:off x="9258300" y="1441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74386</xdr:rowOff>
    </xdr:from>
    <xdr:to>
      <xdr:col>50</xdr:col>
      <xdr:colOff>165100</xdr:colOff>
      <xdr:row>87</xdr:row>
      <xdr:rowOff>4536</xdr:rowOff>
    </xdr:to>
    <xdr:sp macro="" textlink="">
      <xdr:nvSpPr>
        <xdr:cNvPr id="358" name="楕円 357"/>
        <xdr:cNvSpPr/>
      </xdr:nvSpPr>
      <xdr:spPr>
        <a:xfrm>
          <a:off x="8445500" y="1449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125186</xdr:rowOff>
    </xdr:from>
    <xdr:to>
      <xdr:col>55</xdr:col>
      <xdr:colOff>0</xdr:colOff>
      <xdr:row>86</xdr:row>
      <xdr:rowOff>125186</xdr:rowOff>
    </xdr:to>
    <xdr:cxnSp macro="">
      <xdr:nvCxnSpPr>
        <xdr:cNvPr id="359" name="直線コネクタ 358"/>
        <xdr:cNvCxnSpPr/>
      </xdr:nvCxnSpPr>
      <xdr:spPr>
        <a:xfrm>
          <a:off x="8496300" y="1454222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147864</xdr:rowOff>
    </xdr:from>
    <xdr:to>
      <xdr:col>46</xdr:col>
      <xdr:colOff>38100</xdr:colOff>
      <xdr:row>86</xdr:row>
      <xdr:rowOff>78014</xdr:rowOff>
    </xdr:to>
    <xdr:sp macro="" textlink="">
      <xdr:nvSpPr>
        <xdr:cNvPr id="360" name="楕円 359"/>
        <xdr:cNvSpPr/>
      </xdr:nvSpPr>
      <xdr:spPr>
        <a:xfrm>
          <a:off x="7670800" y="14397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27214</xdr:rowOff>
    </xdr:from>
    <xdr:to>
      <xdr:col>50</xdr:col>
      <xdr:colOff>114300</xdr:colOff>
      <xdr:row>86</xdr:row>
      <xdr:rowOff>125186</xdr:rowOff>
    </xdr:to>
    <xdr:cxnSp macro="">
      <xdr:nvCxnSpPr>
        <xdr:cNvPr id="361" name="直線コネクタ 360"/>
        <xdr:cNvCxnSpPr/>
      </xdr:nvCxnSpPr>
      <xdr:spPr>
        <a:xfrm>
          <a:off x="7713980" y="14444254"/>
          <a:ext cx="78232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62" name="楕円 361"/>
        <xdr:cNvSpPr/>
      </xdr:nvSpPr>
      <xdr:spPr>
        <a:xfrm>
          <a:off x="6873240" y="1439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27214</xdr:rowOff>
    </xdr:from>
    <xdr:to>
      <xdr:col>45</xdr:col>
      <xdr:colOff>177800</xdr:colOff>
      <xdr:row>86</xdr:row>
      <xdr:rowOff>27214</xdr:rowOff>
    </xdr:to>
    <xdr:cxnSp macro="">
      <xdr:nvCxnSpPr>
        <xdr:cNvPr id="363" name="直線コネクタ 362"/>
        <xdr:cNvCxnSpPr/>
      </xdr:nvCxnSpPr>
      <xdr:spPr>
        <a:xfrm>
          <a:off x="6924040" y="144442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64" name="楕円 363"/>
        <xdr:cNvSpPr/>
      </xdr:nvSpPr>
      <xdr:spPr>
        <a:xfrm>
          <a:off x="6098540" y="1440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38100</xdr:rowOff>
    </xdr:to>
    <xdr:cxnSp macro="">
      <xdr:nvCxnSpPr>
        <xdr:cNvPr id="365" name="直線コネクタ 364"/>
        <xdr:cNvCxnSpPr/>
      </xdr:nvCxnSpPr>
      <xdr:spPr>
        <a:xfrm flipV="1">
          <a:off x="6149340" y="14444254"/>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59373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167113</xdr:rowOff>
    </xdr:from>
    <xdr:ext cx="469744" cy="259045"/>
    <xdr:sp macro="" textlink="">
      <xdr:nvSpPr>
        <xdr:cNvPr id="370" name="n_1mainValue【福祉施設】&#10;一人当たり面積"/>
        <xdr:cNvSpPr txBox="1"/>
      </xdr:nvSpPr>
      <xdr:spPr>
        <a:xfrm>
          <a:off x="8271587" y="145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69141</xdr:rowOff>
    </xdr:from>
    <xdr:ext cx="469744" cy="259045"/>
    <xdr:sp macro="" textlink="">
      <xdr:nvSpPr>
        <xdr:cNvPr id="371" name="n_2mainValue【福祉施設】&#10;一人当たり面積"/>
        <xdr:cNvSpPr txBox="1"/>
      </xdr:nvSpPr>
      <xdr:spPr>
        <a:xfrm>
          <a:off x="750958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69141</xdr:rowOff>
    </xdr:from>
    <xdr:ext cx="469744" cy="259045"/>
    <xdr:sp macro="" textlink="">
      <xdr:nvSpPr>
        <xdr:cNvPr id="372" name="n_3mainValue【福祉施設】&#10;一人当たり面積"/>
        <xdr:cNvSpPr txBox="1"/>
      </xdr:nvSpPr>
      <xdr:spPr>
        <a:xfrm>
          <a:off x="6712027" y="1448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80027</xdr:rowOff>
    </xdr:from>
    <xdr:ext cx="469744" cy="259045"/>
    <xdr:sp macro="" textlink="">
      <xdr:nvSpPr>
        <xdr:cNvPr id="373" name="n_4mainValue【福祉施設】&#10;一人当たり面積"/>
        <xdr:cNvSpPr txBox="1"/>
      </xdr:nvSpPr>
      <xdr:spPr>
        <a:xfrm>
          <a:off x="59373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086225"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12496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02082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xdr:cNvSpPr txBox="1"/>
      </xdr:nvSpPr>
      <xdr:spPr>
        <a:xfrm>
          <a:off x="4124960" y="17141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036060" y="172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312160" y="1726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5146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73990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965200" y="17242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14" name="楕円 413"/>
        <xdr:cNvSpPr/>
      </xdr:nvSpPr>
      <xdr:spPr>
        <a:xfrm>
          <a:off x="4036060" y="1753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80027</xdr:rowOff>
    </xdr:from>
    <xdr:ext cx="405111" cy="259045"/>
    <xdr:sp macro="" textlink="">
      <xdr:nvSpPr>
        <xdr:cNvPr id="415" name="【市民会館】&#10;有形固定資産減価償却率該当値テキスト"/>
        <xdr:cNvSpPr txBox="1"/>
      </xdr:nvSpPr>
      <xdr:spPr>
        <a:xfrm>
          <a:off x="4124960"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16" name="楕円 415"/>
        <xdr:cNvSpPr/>
      </xdr:nvSpPr>
      <xdr:spPr>
        <a:xfrm>
          <a:off x="3312160" y="17484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152400</xdr:rowOff>
    </xdr:to>
    <xdr:cxnSp macro="">
      <xdr:nvCxnSpPr>
        <xdr:cNvPr id="417" name="直線コネクタ 416"/>
        <xdr:cNvCxnSpPr/>
      </xdr:nvCxnSpPr>
      <xdr:spPr>
        <a:xfrm>
          <a:off x="3355340" y="17535524"/>
          <a:ext cx="7315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34925</xdr:rowOff>
    </xdr:from>
    <xdr:to>
      <xdr:col>15</xdr:col>
      <xdr:colOff>101600</xdr:colOff>
      <xdr:row>104</xdr:row>
      <xdr:rowOff>136525</xdr:rowOff>
    </xdr:to>
    <xdr:sp macro="" textlink="">
      <xdr:nvSpPr>
        <xdr:cNvPr id="418" name="楕円 417"/>
        <xdr:cNvSpPr/>
      </xdr:nvSpPr>
      <xdr:spPr>
        <a:xfrm>
          <a:off x="2514600" y="17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85725</xdr:rowOff>
    </xdr:from>
    <xdr:to>
      <xdr:col>19</xdr:col>
      <xdr:colOff>177800</xdr:colOff>
      <xdr:row>104</xdr:row>
      <xdr:rowOff>100964</xdr:rowOff>
    </xdr:to>
    <xdr:cxnSp macro="">
      <xdr:nvCxnSpPr>
        <xdr:cNvPr id="419" name="直線コネクタ 418"/>
        <xdr:cNvCxnSpPr/>
      </xdr:nvCxnSpPr>
      <xdr:spPr>
        <a:xfrm>
          <a:off x="2565400" y="17520285"/>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20" name="楕円 419"/>
        <xdr:cNvSpPr/>
      </xdr:nvSpPr>
      <xdr:spPr>
        <a:xfrm>
          <a:off x="173990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85725</xdr:rowOff>
    </xdr:to>
    <xdr:cxnSp macro="">
      <xdr:nvCxnSpPr>
        <xdr:cNvPr id="421" name="直線コネクタ 420"/>
        <xdr:cNvCxnSpPr/>
      </xdr:nvCxnSpPr>
      <xdr:spPr>
        <a:xfrm>
          <a:off x="1790700" y="17453610"/>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135889</xdr:rowOff>
    </xdr:from>
    <xdr:to>
      <xdr:col>6</xdr:col>
      <xdr:colOff>38100</xdr:colOff>
      <xdr:row>103</xdr:row>
      <xdr:rowOff>66039</xdr:rowOff>
    </xdr:to>
    <xdr:sp macro="" textlink="">
      <xdr:nvSpPr>
        <xdr:cNvPr id="422" name="楕円 421"/>
        <xdr:cNvSpPr/>
      </xdr:nvSpPr>
      <xdr:spPr>
        <a:xfrm>
          <a:off x="965200" y="17235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15239</xdr:rowOff>
    </xdr:from>
    <xdr:to>
      <xdr:col>10</xdr:col>
      <xdr:colOff>114300</xdr:colOff>
      <xdr:row>104</xdr:row>
      <xdr:rowOff>19050</xdr:rowOff>
    </xdr:to>
    <xdr:cxnSp macro="">
      <xdr:nvCxnSpPr>
        <xdr:cNvPr id="423" name="直線コネクタ 422"/>
        <xdr:cNvCxnSpPr/>
      </xdr:nvCxnSpPr>
      <xdr:spPr>
        <a:xfrm>
          <a:off x="1008380" y="17282159"/>
          <a:ext cx="782320" cy="17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xdr:cNvSpPr txBox="1"/>
      </xdr:nvSpPr>
      <xdr:spPr>
        <a:xfrm>
          <a:off x="317056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xdr:cNvSpPr txBox="1"/>
      </xdr:nvSpPr>
      <xdr:spPr>
        <a:xfrm>
          <a:off x="161100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xdr:cNvSpPr txBox="1"/>
      </xdr:nvSpPr>
      <xdr:spPr>
        <a:xfrm>
          <a:off x="836304" y="1733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142891</xdr:rowOff>
    </xdr:from>
    <xdr:ext cx="405111" cy="259045"/>
    <xdr:sp macro="" textlink="">
      <xdr:nvSpPr>
        <xdr:cNvPr id="428" name="n_1mainValue【市民会館】&#10;有形固定資産減価償却率"/>
        <xdr:cNvSpPr txBox="1"/>
      </xdr:nvSpPr>
      <xdr:spPr>
        <a:xfrm>
          <a:off x="3170564" y="1757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127652</xdr:rowOff>
    </xdr:from>
    <xdr:ext cx="405111" cy="259045"/>
    <xdr:sp macro="" textlink="">
      <xdr:nvSpPr>
        <xdr:cNvPr id="429" name="n_2mainValue【市民会館】&#10;有形固定資産減価償却率"/>
        <xdr:cNvSpPr txBox="1"/>
      </xdr:nvSpPr>
      <xdr:spPr>
        <a:xfrm>
          <a:off x="238570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60977</xdr:rowOff>
    </xdr:from>
    <xdr:ext cx="405111" cy="259045"/>
    <xdr:sp macro="" textlink="">
      <xdr:nvSpPr>
        <xdr:cNvPr id="430" name="n_3mainValue【市民会館】&#10;有形固定資産減価償却率"/>
        <xdr:cNvSpPr txBox="1"/>
      </xdr:nvSpPr>
      <xdr:spPr>
        <a:xfrm>
          <a:off x="161100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82566</xdr:rowOff>
    </xdr:from>
    <xdr:ext cx="405111" cy="259045"/>
    <xdr:sp macro="" textlink="">
      <xdr:nvSpPr>
        <xdr:cNvPr id="431" name="n_4mainValue【市民会館】&#10;有形固定資産減価償却率"/>
        <xdr:cNvSpPr txBox="1"/>
      </xdr:nvSpPr>
      <xdr:spPr>
        <a:xfrm>
          <a:off x="836304" y="1701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xdr:cNvSpPr txBox="1"/>
      </xdr:nvSpPr>
      <xdr:spPr>
        <a:xfrm>
          <a:off x="9258300" y="1759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919226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7670800" y="176218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99695</xdr:rowOff>
    </xdr:from>
    <xdr:to>
      <xdr:col>55</xdr:col>
      <xdr:colOff>50800</xdr:colOff>
      <xdr:row>104</xdr:row>
      <xdr:rowOff>29845</xdr:rowOff>
    </xdr:to>
    <xdr:sp macro="" textlink="">
      <xdr:nvSpPr>
        <xdr:cNvPr id="467" name="楕円 466"/>
        <xdr:cNvSpPr/>
      </xdr:nvSpPr>
      <xdr:spPr>
        <a:xfrm>
          <a:off x="9192260" y="1736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122572</xdr:rowOff>
    </xdr:from>
    <xdr:ext cx="469744" cy="259045"/>
    <xdr:sp macro="" textlink="">
      <xdr:nvSpPr>
        <xdr:cNvPr id="468" name="【市民会館】&#10;一人当たり面積該当値テキスト"/>
        <xdr:cNvSpPr txBox="1"/>
      </xdr:nvSpPr>
      <xdr:spPr>
        <a:xfrm>
          <a:off x="9258300" y="1722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69" name="楕円 468"/>
        <xdr:cNvSpPr/>
      </xdr:nvSpPr>
      <xdr:spPr>
        <a:xfrm>
          <a:off x="844550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150495</xdr:rowOff>
    </xdr:from>
    <xdr:to>
      <xdr:col>55</xdr:col>
      <xdr:colOff>0</xdr:colOff>
      <xdr:row>103</xdr:row>
      <xdr:rowOff>156211</xdr:rowOff>
    </xdr:to>
    <xdr:cxnSp macro="">
      <xdr:nvCxnSpPr>
        <xdr:cNvPr id="470" name="直線コネクタ 469"/>
        <xdr:cNvCxnSpPr/>
      </xdr:nvCxnSpPr>
      <xdr:spPr>
        <a:xfrm flipV="1">
          <a:off x="8496300" y="17417415"/>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31114</xdr:rowOff>
    </xdr:from>
    <xdr:to>
      <xdr:col>46</xdr:col>
      <xdr:colOff>38100</xdr:colOff>
      <xdr:row>103</xdr:row>
      <xdr:rowOff>132714</xdr:rowOff>
    </xdr:to>
    <xdr:sp macro="" textlink="">
      <xdr:nvSpPr>
        <xdr:cNvPr id="471" name="楕円 470"/>
        <xdr:cNvSpPr/>
      </xdr:nvSpPr>
      <xdr:spPr>
        <a:xfrm>
          <a:off x="7670800" y="17298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81914</xdr:rowOff>
    </xdr:from>
    <xdr:to>
      <xdr:col>50</xdr:col>
      <xdr:colOff>114300</xdr:colOff>
      <xdr:row>103</xdr:row>
      <xdr:rowOff>156211</xdr:rowOff>
    </xdr:to>
    <xdr:cxnSp macro="">
      <xdr:nvCxnSpPr>
        <xdr:cNvPr id="472" name="直線コネクタ 471"/>
        <xdr:cNvCxnSpPr/>
      </xdr:nvCxnSpPr>
      <xdr:spPr>
        <a:xfrm>
          <a:off x="7713980" y="17348834"/>
          <a:ext cx="78232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36830</xdr:rowOff>
    </xdr:from>
    <xdr:to>
      <xdr:col>41</xdr:col>
      <xdr:colOff>101600</xdr:colOff>
      <xdr:row>103</xdr:row>
      <xdr:rowOff>138430</xdr:rowOff>
    </xdr:to>
    <xdr:sp macro="" textlink="">
      <xdr:nvSpPr>
        <xdr:cNvPr id="473" name="楕円 472"/>
        <xdr:cNvSpPr/>
      </xdr:nvSpPr>
      <xdr:spPr>
        <a:xfrm>
          <a:off x="687324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81914</xdr:rowOff>
    </xdr:from>
    <xdr:to>
      <xdr:col>45</xdr:col>
      <xdr:colOff>177800</xdr:colOff>
      <xdr:row>103</xdr:row>
      <xdr:rowOff>87630</xdr:rowOff>
    </xdr:to>
    <xdr:cxnSp macro="">
      <xdr:nvCxnSpPr>
        <xdr:cNvPr id="474" name="直線コネクタ 473"/>
        <xdr:cNvCxnSpPr/>
      </xdr:nvCxnSpPr>
      <xdr:spPr>
        <a:xfrm flipV="1">
          <a:off x="6924040" y="17348834"/>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42545</xdr:rowOff>
    </xdr:from>
    <xdr:to>
      <xdr:col>36</xdr:col>
      <xdr:colOff>165100</xdr:colOff>
      <xdr:row>103</xdr:row>
      <xdr:rowOff>144145</xdr:rowOff>
    </xdr:to>
    <xdr:sp macro="" textlink="">
      <xdr:nvSpPr>
        <xdr:cNvPr id="475" name="楕円 474"/>
        <xdr:cNvSpPr/>
      </xdr:nvSpPr>
      <xdr:spPr>
        <a:xfrm>
          <a:off x="6098540" y="173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87630</xdr:rowOff>
    </xdr:from>
    <xdr:to>
      <xdr:col>41</xdr:col>
      <xdr:colOff>50800</xdr:colOff>
      <xdr:row>103</xdr:row>
      <xdr:rowOff>93345</xdr:rowOff>
    </xdr:to>
    <xdr:cxnSp macro="">
      <xdr:nvCxnSpPr>
        <xdr:cNvPr id="476" name="直線コネクタ 475"/>
        <xdr:cNvCxnSpPr/>
      </xdr:nvCxnSpPr>
      <xdr:spPr>
        <a:xfrm flipV="1">
          <a:off x="6149340" y="1735455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xdr:cNvSpPr txBox="1"/>
      </xdr:nvSpPr>
      <xdr:spPr>
        <a:xfrm>
          <a:off x="750958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xdr:cNvSpPr txBox="1"/>
      </xdr:nvSpPr>
      <xdr:spPr>
        <a:xfrm>
          <a:off x="67120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59373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81" name="n_1mainValue【市民会館】&#10;一人当たり面積"/>
        <xdr:cNvSpPr txBox="1"/>
      </xdr:nvSpPr>
      <xdr:spPr>
        <a:xfrm>
          <a:off x="827158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149241</xdr:rowOff>
    </xdr:from>
    <xdr:ext cx="469744" cy="259045"/>
    <xdr:sp macro="" textlink="">
      <xdr:nvSpPr>
        <xdr:cNvPr id="482" name="n_2mainValue【市民会館】&#10;一人当たり面積"/>
        <xdr:cNvSpPr txBox="1"/>
      </xdr:nvSpPr>
      <xdr:spPr>
        <a:xfrm>
          <a:off x="7509587" y="1708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154957</xdr:rowOff>
    </xdr:from>
    <xdr:ext cx="469744" cy="259045"/>
    <xdr:sp macro="" textlink="">
      <xdr:nvSpPr>
        <xdr:cNvPr id="483" name="n_3mainValue【市民会館】&#10;一人当たり面積"/>
        <xdr:cNvSpPr txBox="1"/>
      </xdr:nvSpPr>
      <xdr:spPr>
        <a:xfrm>
          <a:off x="67120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160672</xdr:rowOff>
    </xdr:from>
    <xdr:ext cx="469744" cy="259045"/>
    <xdr:sp macro="" textlink="">
      <xdr:nvSpPr>
        <xdr:cNvPr id="484" name="n_4mainValue【市民会館】&#10;一人当たり面積"/>
        <xdr:cNvSpPr txBox="1"/>
      </xdr:nvSpPr>
      <xdr:spPr>
        <a:xfrm>
          <a:off x="5937327" y="170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4375764" y="552640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44145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428750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4414500"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4287500" y="552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一般廃棄物処理施設】&#10;有形固定資産減価償却率平均値テキスト"/>
        <xdr:cNvSpPr txBox="1"/>
      </xdr:nvSpPr>
      <xdr:spPr>
        <a:xfrm>
          <a:off x="144145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4325600" y="625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357884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202944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123188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525" name="楕円 524"/>
        <xdr:cNvSpPr/>
      </xdr:nvSpPr>
      <xdr:spPr>
        <a:xfrm>
          <a:off x="14325600" y="61804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168292</xdr:rowOff>
    </xdr:from>
    <xdr:ext cx="405111" cy="259045"/>
    <xdr:sp macro="" textlink="">
      <xdr:nvSpPr>
        <xdr:cNvPr id="526" name="【一般廃棄物処理施設】&#10;有形固定資産減価償却率該当値テキスト"/>
        <xdr:cNvSpPr txBox="1"/>
      </xdr:nvSpPr>
      <xdr:spPr>
        <a:xfrm>
          <a:off x="14414500"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527" name="楕円 526"/>
        <xdr:cNvSpPr/>
      </xdr:nvSpPr>
      <xdr:spPr>
        <a:xfrm>
          <a:off x="1357884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37</xdr:row>
      <xdr:rowOff>24765</xdr:rowOff>
    </xdr:to>
    <xdr:cxnSp macro="">
      <xdr:nvCxnSpPr>
        <xdr:cNvPr id="528" name="直線コネクタ 527"/>
        <xdr:cNvCxnSpPr/>
      </xdr:nvCxnSpPr>
      <xdr:spPr>
        <a:xfrm>
          <a:off x="13629640" y="618934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529" name="楕円 528"/>
        <xdr:cNvSpPr/>
      </xdr:nvSpPr>
      <xdr:spPr>
        <a:xfrm>
          <a:off x="12804140" y="612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36</xdr:row>
      <xdr:rowOff>154305</xdr:rowOff>
    </xdr:to>
    <xdr:cxnSp macro="">
      <xdr:nvCxnSpPr>
        <xdr:cNvPr id="530" name="直線コネクタ 529"/>
        <xdr:cNvCxnSpPr/>
      </xdr:nvCxnSpPr>
      <xdr:spPr>
        <a:xfrm>
          <a:off x="12854940" y="6177915"/>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65405</xdr:rowOff>
    </xdr:from>
    <xdr:to>
      <xdr:col>72</xdr:col>
      <xdr:colOff>38100</xdr:colOff>
      <xdr:row>36</xdr:row>
      <xdr:rowOff>167005</xdr:rowOff>
    </xdr:to>
    <xdr:sp macro="" textlink="">
      <xdr:nvSpPr>
        <xdr:cNvPr id="531" name="楕円 530"/>
        <xdr:cNvSpPr/>
      </xdr:nvSpPr>
      <xdr:spPr>
        <a:xfrm>
          <a:off x="12029440" y="6100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116205</xdr:rowOff>
    </xdr:from>
    <xdr:to>
      <xdr:col>76</xdr:col>
      <xdr:colOff>114300</xdr:colOff>
      <xdr:row>36</xdr:row>
      <xdr:rowOff>142875</xdr:rowOff>
    </xdr:to>
    <xdr:cxnSp macro="">
      <xdr:nvCxnSpPr>
        <xdr:cNvPr id="532" name="直線コネクタ 531"/>
        <xdr:cNvCxnSpPr/>
      </xdr:nvCxnSpPr>
      <xdr:spPr>
        <a:xfrm>
          <a:off x="12072620" y="61512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46355</xdr:rowOff>
    </xdr:from>
    <xdr:to>
      <xdr:col>67</xdr:col>
      <xdr:colOff>101600</xdr:colOff>
      <xdr:row>36</xdr:row>
      <xdr:rowOff>147955</xdr:rowOff>
    </xdr:to>
    <xdr:sp macro="" textlink="">
      <xdr:nvSpPr>
        <xdr:cNvPr id="533" name="楕円 532"/>
        <xdr:cNvSpPr/>
      </xdr:nvSpPr>
      <xdr:spPr>
        <a:xfrm>
          <a:off x="1123188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97155</xdr:rowOff>
    </xdr:from>
    <xdr:to>
      <xdr:col>71</xdr:col>
      <xdr:colOff>177800</xdr:colOff>
      <xdr:row>36</xdr:row>
      <xdr:rowOff>116205</xdr:rowOff>
    </xdr:to>
    <xdr:cxnSp macro="">
      <xdr:nvCxnSpPr>
        <xdr:cNvPr id="534" name="直線コネクタ 533"/>
        <xdr:cNvCxnSpPr/>
      </xdr:nvCxnSpPr>
      <xdr:spPr>
        <a:xfrm>
          <a:off x="11282680" y="613219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xdr:cNvSpPr txBox="1"/>
      </xdr:nvSpPr>
      <xdr:spPr>
        <a:xfrm>
          <a:off x="134372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xdr:cNvSpPr txBox="1"/>
      </xdr:nvSpPr>
      <xdr:spPr>
        <a:xfrm>
          <a:off x="126752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xdr:cNvSpPr txBox="1"/>
      </xdr:nvSpPr>
      <xdr:spPr>
        <a:xfrm>
          <a:off x="119005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xdr:cNvSpPr txBox="1"/>
      </xdr:nvSpPr>
      <xdr:spPr>
        <a:xfrm>
          <a:off x="1110298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539" name="n_1mainValue【一般廃棄物処理施設】&#10;有形固定資産減価償却率"/>
        <xdr:cNvSpPr txBox="1"/>
      </xdr:nvSpPr>
      <xdr:spPr>
        <a:xfrm>
          <a:off x="134372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540" name="n_2mainValue【一般廃棄物処理施設】&#10;有形固定資産減価償却率"/>
        <xdr:cNvSpPr txBox="1"/>
      </xdr:nvSpPr>
      <xdr:spPr>
        <a:xfrm>
          <a:off x="126752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12082</xdr:rowOff>
    </xdr:from>
    <xdr:ext cx="405111" cy="259045"/>
    <xdr:sp macro="" textlink="">
      <xdr:nvSpPr>
        <xdr:cNvPr id="541" name="n_3mainValue【一般廃棄物処理施設】&#10;有形固定資産減価償却率"/>
        <xdr:cNvSpPr txBox="1"/>
      </xdr:nvSpPr>
      <xdr:spPr>
        <a:xfrm>
          <a:off x="119005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164482</xdr:rowOff>
    </xdr:from>
    <xdr:ext cx="405111" cy="259045"/>
    <xdr:sp macro="" textlink="">
      <xdr:nvSpPr>
        <xdr:cNvPr id="542" name="n_4mainValue【一般廃棄物処理施設】&#10;有形固定資産減価償却率"/>
        <xdr:cNvSpPr txBox="1"/>
      </xdr:nvSpPr>
      <xdr:spPr>
        <a:xfrm>
          <a:off x="1110298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19509104" y="5635775"/>
          <a:ext cx="0" cy="142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19547840" y="706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19443700" y="7058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19547840" y="541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19443700" y="5635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1" name="【一般廃棄物処理施設】&#10;一人当たり有形固定資産（償却資産）額平均値テキスト"/>
        <xdr:cNvSpPr txBox="1"/>
      </xdr:nvSpPr>
      <xdr:spPr>
        <a:xfrm>
          <a:off x="19547840" y="637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19458940" y="651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18735040" y="6522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17937480" y="654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71627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6388080" y="6581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95489</xdr:rowOff>
    </xdr:from>
    <xdr:to>
      <xdr:col>116</xdr:col>
      <xdr:colOff>114300</xdr:colOff>
      <xdr:row>40</xdr:row>
      <xdr:rowOff>25639</xdr:rowOff>
    </xdr:to>
    <xdr:sp macro="" textlink="">
      <xdr:nvSpPr>
        <xdr:cNvPr id="582" name="楕円 581"/>
        <xdr:cNvSpPr/>
      </xdr:nvSpPr>
      <xdr:spPr>
        <a:xfrm>
          <a:off x="19458940" y="6633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73916</xdr:rowOff>
    </xdr:from>
    <xdr:ext cx="534377" cy="259045"/>
    <xdr:sp macro="" textlink="">
      <xdr:nvSpPr>
        <xdr:cNvPr id="583" name="【一般廃棄物処理施設】&#10;一人当たり有形固定資産（償却資産）額該当値テキスト"/>
        <xdr:cNvSpPr txBox="1"/>
      </xdr:nvSpPr>
      <xdr:spPr>
        <a:xfrm>
          <a:off x="19547840" y="661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95725</xdr:rowOff>
    </xdr:from>
    <xdr:to>
      <xdr:col>112</xdr:col>
      <xdr:colOff>38100</xdr:colOff>
      <xdr:row>40</xdr:row>
      <xdr:rowOff>25875</xdr:rowOff>
    </xdr:to>
    <xdr:sp macro="" textlink="">
      <xdr:nvSpPr>
        <xdr:cNvPr id="584" name="楕円 583"/>
        <xdr:cNvSpPr/>
      </xdr:nvSpPr>
      <xdr:spPr>
        <a:xfrm>
          <a:off x="18735040" y="6633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146289</xdr:rowOff>
    </xdr:from>
    <xdr:to>
      <xdr:col>116</xdr:col>
      <xdr:colOff>63500</xdr:colOff>
      <xdr:row>39</xdr:row>
      <xdr:rowOff>146525</xdr:rowOff>
    </xdr:to>
    <xdr:cxnSp macro="">
      <xdr:nvCxnSpPr>
        <xdr:cNvPr id="585" name="直線コネクタ 584"/>
        <xdr:cNvCxnSpPr/>
      </xdr:nvCxnSpPr>
      <xdr:spPr>
        <a:xfrm flipV="1">
          <a:off x="18778220" y="6684249"/>
          <a:ext cx="73152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107978</xdr:rowOff>
    </xdr:from>
    <xdr:to>
      <xdr:col>107</xdr:col>
      <xdr:colOff>101600</xdr:colOff>
      <xdr:row>40</xdr:row>
      <xdr:rowOff>38128</xdr:rowOff>
    </xdr:to>
    <xdr:sp macro="" textlink="">
      <xdr:nvSpPr>
        <xdr:cNvPr id="586" name="楕円 585"/>
        <xdr:cNvSpPr/>
      </xdr:nvSpPr>
      <xdr:spPr>
        <a:xfrm>
          <a:off x="17937480" y="6645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146525</xdr:rowOff>
    </xdr:from>
    <xdr:to>
      <xdr:col>111</xdr:col>
      <xdr:colOff>177800</xdr:colOff>
      <xdr:row>39</xdr:row>
      <xdr:rowOff>158778</xdr:rowOff>
    </xdr:to>
    <xdr:cxnSp macro="">
      <xdr:nvCxnSpPr>
        <xdr:cNvPr id="587" name="直線コネクタ 586"/>
        <xdr:cNvCxnSpPr/>
      </xdr:nvCxnSpPr>
      <xdr:spPr>
        <a:xfrm flipV="1">
          <a:off x="17988280" y="6684485"/>
          <a:ext cx="78994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117274</xdr:rowOff>
    </xdr:from>
    <xdr:to>
      <xdr:col>102</xdr:col>
      <xdr:colOff>165100</xdr:colOff>
      <xdr:row>40</xdr:row>
      <xdr:rowOff>47424</xdr:rowOff>
    </xdr:to>
    <xdr:sp macro="" textlink="">
      <xdr:nvSpPr>
        <xdr:cNvPr id="588" name="楕円 587"/>
        <xdr:cNvSpPr/>
      </xdr:nvSpPr>
      <xdr:spPr>
        <a:xfrm>
          <a:off x="17162780" y="6655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158778</xdr:rowOff>
    </xdr:from>
    <xdr:to>
      <xdr:col>107</xdr:col>
      <xdr:colOff>50800</xdr:colOff>
      <xdr:row>39</xdr:row>
      <xdr:rowOff>168074</xdr:rowOff>
    </xdr:to>
    <xdr:cxnSp macro="">
      <xdr:nvCxnSpPr>
        <xdr:cNvPr id="589" name="直線コネクタ 588"/>
        <xdr:cNvCxnSpPr/>
      </xdr:nvCxnSpPr>
      <xdr:spPr>
        <a:xfrm flipV="1">
          <a:off x="17213580" y="6696738"/>
          <a:ext cx="7747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130388</xdr:rowOff>
    </xdr:from>
    <xdr:to>
      <xdr:col>98</xdr:col>
      <xdr:colOff>38100</xdr:colOff>
      <xdr:row>40</xdr:row>
      <xdr:rowOff>60538</xdr:rowOff>
    </xdr:to>
    <xdr:sp macro="" textlink="">
      <xdr:nvSpPr>
        <xdr:cNvPr id="590" name="楕円 589"/>
        <xdr:cNvSpPr/>
      </xdr:nvSpPr>
      <xdr:spPr>
        <a:xfrm>
          <a:off x="16388080" y="6668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168074</xdr:rowOff>
    </xdr:from>
    <xdr:to>
      <xdr:col>102</xdr:col>
      <xdr:colOff>114300</xdr:colOff>
      <xdr:row>40</xdr:row>
      <xdr:rowOff>9738</xdr:rowOff>
    </xdr:to>
    <xdr:cxnSp macro="">
      <xdr:nvCxnSpPr>
        <xdr:cNvPr id="591" name="直線コネクタ 590"/>
        <xdr:cNvCxnSpPr/>
      </xdr:nvCxnSpPr>
      <xdr:spPr>
        <a:xfrm flipV="1">
          <a:off x="16431260" y="6706034"/>
          <a:ext cx="78232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2" name="n_1aveValue【一般廃棄物処理施設】&#10;一人当たり有形固定資産（償却資産）額"/>
        <xdr:cNvSpPr txBox="1"/>
      </xdr:nvSpPr>
      <xdr:spPr>
        <a:xfrm>
          <a:off x="18528811" y="63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3" name="n_2aveValue【一般廃棄物処理施設】&#10;一人当たり有形固定資産（償却資産）額"/>
        <xdr:cNvSpPr txBox="1"/>
      </xdr:nvSpPr>
      <xdr:spPr>
        <a:xfrm>
          <a:off x="17766811" y="63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xdr:cNvSpPr txBox="1"/>
      </xdr:nvSpPr>
      <xdr:spPr>
        <a:xfrm>
          <a:off x="16969251" y="63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5" name="n_4aveValue【一般廃棄物処理施設】&#10;一人当たり有形固定資産（償却資産）額"/>
        <xdr:cNvSpPr txBox="1"/>
      </xdr:nvSpPr>
      <xdr:spPr>
        <a:xfrm>
          <a:off x="16194551" y="63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17002</xdr:rowOff>
    </xdr:from>
    <xdr:ext cx="534377" cy="259045"/>
    <xdr:sp macro="" textlink="">
      <xdr:nvSpPr>
        <xdr:cNvPr id="596" name="n_1mainValue【一般廃棄物処理施設】&#10;一人当たり有形固定資産（償却資産）額"/>
        <xdr:cNvSpPr txBox="1"/>
      </xdr:nvSpPr>
      <xdr:spPr>
        <a:xfrm>
          <a:off x="18528811" y="67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29255</xdr:rowOff>
    </xdr:from>
    <xdr:ext cx="534377" cy="259045"/>
    <xdr:sp macro="" textlink="">
      <xdr:nvSpPr>
        <xdr:cNvPr id="597" name="n_2mainValue【一般廃棄物処理施設】&#10;一人当たり有形固定資産（償却資産）額"/>
        <xdr:cNvSpPr txBox="1"/>
      </xdr:nvSpPr>
      <xdr:spPr>
        <a:xfrm>
          <a:off x="17766811" y="67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38551</xdr:rowOff>
    </xdr:from>
    <xdr:ext cx="534377" cy="259045"/>
    <xdr:sp macro="" textlink="">
      <xdr:nvSpPr>
        <xdr:cNvPr id="598" name="n_3mainValue【一般廃棄物処理施設】&#10;一人当たり有形固定資産（償却資産）額"/>
        <xdr:cNvSpPr txBox="1"/>
      </xdr:nvSpPr>
      <xdr:spPr>
        <a:xfrm>
          <a:off x="16969251" y="67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51665</xdr:rowOff>
    </xdr:from>
    <xdr:ext cx="534377" cy="259045"/>
    <xdr:sp macro="" textlink="">
      <xdr:nvSpPr>
        <xdr:cNvPr id="599" name="n_4mainValue【一般廃棄物処理施設】&#10;一人当たり有形固定資産（償却資産）額"/>
        <xdr:cNvSpPr txBox="1"/>
      </xdr:nvSpPr>
      <xdr:spPr>
        <a:xfrm>
          <a:off x="16194551" y="67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640" name="直線コネクタ 639"/>
        <xdr:cNvCxnSpPr/>
      </xdr:nvCxnSpPr>
      <xdr:spPr>
        <a:xfrm flipV="1">
          <a:off x="14375764" y="13237845"/>
          <a:ext cx="0"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641" name="【消防施設】&#10;有形固定資産減価償却率最小値テキスト"/>
        <xdr:cNvSpPr txBox="1"/>
      </xdr:nvSpPr>
      <xdr:spPr>
        <a:xfrm>
          <a:off x="144145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642" name="直線コネクタ 641"/>
        <xdr:cNvCxnSpPr/>
      </xdr:nvCxnSpPr>
      <xdr:spPr>
        <a:xfrm>
          <a:off x="14287500" y="14388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643" name="【消防施設】&#10;有形固定資産減価償却率最大値テキスト"/>
        <xdr:cNvSpPr txBox="1"/>
      </xdr:nvSpPr>
      <xdr:spPr>
        <a:xfrm>
          <a:off x="144145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644" name="直線コネクタ 643"/>
        <xdr:cNvCxnSpPr/>
      </xdr:nvCxnSpPr>
      <xdr:spPr>
        <a:xfrm>
          <a:off x="1428750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645" name="【消防施設】&#10;有形固定資産減価償却率平均値テキスト"/>
        <xdr:cNvSpPr txBox="1"/>
      </xdr:nvSpPr>
      <xdr:spPr>
        <a:xfrm>
          <a:off x="1441450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46" name="フローチャート: 判断 645"/>
        <xdr:cNvSpPr/>
      </xdr:nvSpPr>
      <xdr:spPr>
        <a:xfrm>
          <a:off x="14325600" y="136690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7" name="フローチャート: 判断 646"/>
        <xdr:cNvSpPr/>
      </xdr:nvSpPr>
      <xdr:spPr>
        <a:xfrm>
          <a:off x="135788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48" name="フローチャート: 判断 647"/>
        <xdr:cNvSpPr/>
      </xdr:nvSpPr>
      <xdr:spPr>
        <a:xfrm>
          <a:off x="128041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649" name="フローチャート: 判断 648"/>
        <xdr:cNvSpPr/>
      </xdr:nvSpPr>
      <xdr:spPr>
        <a:xfrm>
          <a:off x="1202944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50" name="フローチャート: 判断 649"/>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56" name="楕円 655"/>
        <xdr:cNvSpPr/>
      </xdr:nvSpPr>
      <xdr:spPr>
        <a:xfrm>
          <a:off x="14325600" y="13680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80027</xdr:rowOff>
    </xdr:from>
    <xdr:ext cx="405111" cy="259045"/>
    <xdr:sp macro="" textlink="">
      <xdr:nvSpPr>
        <xdr:cNvPr id="657" name="【消防施設】&#10;有形固定資産減価償却率該当値テキスト"/>
        <xdr:cNvSpPr txBox="1"/>
      </xdr:nvSpPr>
      <xdr:spPr>
        <a:xfrm>
          <a:off x="14414500" y="1365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57786</xdr:rowOff>
    </xdr:from>
    <xdr:to>
      <xdr:col>81</xdr:col>
      <xdr:colOff>101600</xdr:colOff>
      <xdr:row>81</xdr:row>
      <xdr:rowOff>159386</xdr:rowOff>
    </xdr:to>
    <xdr:sp macro="" textlink="">
      <xdr:nvSpPr>
        <xdr:cNvPr id="658" name="楕円 657"/>
        <xdr:cNvSpPr/>
      </xdr:nvSpPr>
      <xdr:spPr>
        <a:xfrm>
          <a:off x="13578840" y="136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108586</xdr:rowOff>
    </xdr:from>
    <xdr:to>
      <xdr:col>85</xdr:col>
      <xdr:colOff>127000</xdr:colOff>
      <xdr:row>81</xdr:row>
      <xdr:rowOff>152400</xdr:rowOff>
    </xdr:to>
    <xdr:cxnSp macro="">
      <xdr:nvCxnSpPr>
        <xdr:cNvPr id="659" name="直線コネクタ 658"/>
        <xdr:cNvCxnSpPr/>
      </xdr:nvCxnSpPr>
      <xdr:spPr>
        <a:xfrm>
          <a:off x="13629640" y="13687426"/>
          <a:ext cx="7467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40639</xdr:rowOff>
    </xdr:from>
    <xdr:to>
      <xdr:col>76</xdr:col>
      <xdr:colOff>165100</xdr:colOff>
      <xdr:row>81</xdr:row>
      <xdr:rowOff>142239</xdr:rowOff>
    </xdr:to>
    <xdr:sp macro="" textlink="">
      <xdr:nvSpPr>
        <xdr:cNvPr id="660" name="楕円 659"/>
        <xdr:cNvSpPr/>
      </xdr:nvSpPr>
      <xdr:spPr>
        <a:xfrm>
          <a:off x="12804140" y="136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91439</xdr:rowOff>
    </xdr:from>
    <xdr:to>
      <xdr:col>81</xdr:col>
      <xdr:colOff>50800</xdr:colOff>
      <xdr:row>81</xdr:row>
      <xdr:rowOff>108586</xdr:rowOff>
    </xdr:to>
    <xdr:cxnSp macro="">
      <xdr:nvCxnSpPr>
        <xdr:cNvPr id="661" name="直線コネクタ 660"/>
        <xdr:cNvCxnSpPr/>
      </xdr:nvCxnSpPr>
      <xdr:spPr>
        <a:xfrm>
          <a:off x="12854940" y="13670279"/>
          <a:ext cx="7747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156845</xdr:rowOff>
    </xdr:from>
    <xdr:to>
      <xdr:col>72</xdr:col>
      <xdr:colOff>38100</xdr:colOff>
      <xdr:row>81</xdr:row>
      <xdr:rowOff>86995</xdr:rowOff>
    </xdr:to>
    <xdr:sp macro="" textlink="">
      <xdr:nvSpPr>
        <xdr:cNvPr id="662" name="楕円 661"/>
        <xdr:cNvSpPr/>
      </xdr:nvSpPr>
      <xdr:spPr>
        <a:xfrm>
          <a:off x="12029440" y="13568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81</xdr:row>
      <xdr:rowOff>91439</xdr:rowOff>
    </xdr:to>
    <xdr:cxnSp macro="">
      <xdr:nvCxnSpPr>
        <xdr:cNvPr id="663" name="直線コネクタ 662"/>
        <xdr:cNvCxnSpPr/>
      </xdr:nvCxnSpPr>
      <xdr:spPr>
        <a:xfrm>
          <a:off x="12072620" y="13615035"/>
          <a:ext cx="78232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664" name="楕円 663"/>
        <xdr:cNvSpPr/>
      </xdr:nvSpPr>
      <xdr:spPr>
        <a:xfrm>
          <a:off x="1123188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36195</xdr:rowOff>
    </xdr:to>
    <xdr:cxnSp macro="">
      <xdr:nvCxnSpPr>
        <xdr:cNvPr id="665" name="直線コネクタ 664"/>
        <xdr:cNvCxnSpPr/>
      </xdr:nvCxnSpPr>
      <xdr:spPr>
        <a:xfrm>
          <a:off x="11282680" y="13594079"/>
          <a:ext cx="78994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66" name="n_1aveValue【消防施設】&#10;有形固定資産減価償却率"/>
        <xdr:cNvSpPr txBox="1"/>
      </xdr:nvSpPr>
      <xdr:spPr>
        <a:xfrm>
          <a:off x="1343724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667" name="n_2aveValue【消防施設】&#10;有形固定資産減価償却率"/>
        <xdr:cNvSpPr txBox="1"/>
      </xdr:nvSpPr>
      <xdr:spPr>
        <a:xfrm>
          <a:off x="126752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668" name="n_3aveValue【消防施設】&#10;有形固定資産減価償却率"/>
        <xdr:cNvSpPr txBox="1"/>
      </xdr:nvSpPr>
      <xdr:spPr>
        <a:xfrm>
          <a:off x="1190054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69" name="n_4aveValue【消防施設】&#10;有形固定資産減価償却率"/>
        <xdr:cNvSpPr txBox="1"/>
      </xdr:nvSpPr>
      <xdr:spPr>
        <a:xfrm>
          <a:off x="1110298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4463</xdr:rowOff>
    </xdr:from>
    <xdr:ext cx="405111" cy="259045"/>
    <xdr:sp macro="" textlink="">
      <xdr:nvSpPr>
        <xdr:cNvPr id="670" name="n_1mainValue【消防施設】&#10;有形固定資産減価償却率"/>
        <xdr:cNvSpPr txBox="1"/>
      </xdr:nvSpPr>
      <xdr:spPr>
        <a:xfrm>
          <a:off x="134372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158766</xdr:rowOff>
    </xdr:from>
    <xdr:ext cx="405111" cy="259045"/>
    <xdr:sp macro="" textlink="">
      <xdr:nvSpPr>
        <xdr:cNvPr id="671" name="n_2mainValue【消防施設】&#10;有形固定資産減価償却率"/>
        <xdr:cNvSpPr txBox="1"/>
      </xdr:nvSpPr>
      <xdr:spPr>
        <a:xfrm>
          <a:off x="12675244"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103522</xdr:rowOff>
    </xdr:from>
    <xdr:ext cx="405111" cy="259045"/>
    <xdr:sp macro="" textlink="">
      <xdr:nvSpPr>
        <xdr:cNvPr id="672" name="n_3mainValue【消防施設】&#10;有形固定資産減価償却率"/>
        <xdr:cNvSpPr txBox="1"/>
      </xdr:nvSpPr>
      <xdr:spPr>
        <a:xfrm>
          <a:off x="119005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73" name="n_4mainValue【消防施設】&#10;有形固定資産減価償却率"/>
        <xdr:cNvSpPr txBox="1"/>
      </xdr:nvSpPr>
      <xdr:spPr>
        <a:xfrm>
          <a:off x="1110298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697" name="直線コネクタ 696"/>
        <xdr:cNvCxnSpPr/>
      </xdr:nvCxnSpPr>
      <xdr:spPr>
        <a:xfrm flipV="1">
          <a:off x="19509104" y="1305433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8"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9" name="直線コネクタ 698"/>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00" name="【消防施設】&#10;一人当たり面積最大値テキスト"/>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01" name="直線コネクタ 700"/>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2" name="【消防施設】&#10;一人当たり面積平均値テキスト"/>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3" name="フローチャート: 判断 702"/>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4" name="フローチャート: 判断 703"/>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5" name="フローチャート: 判断 704"/>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6" name="フローチャート: 判断 705"/>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7" name="フローチャート: 判断 706"/>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13" name="楕円 712"/>
        <xdr:cNvSpPr/>
      </xdr:nvSpPr>
      <xdr:spPr>
        <a:xfrm>
          <a:off x="19458940" y="13661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14" name="【消防施設】&#10;一人当たり面積該当値テキスト"/>
        <xdr:cNvSpPr txBox="1"/>
      </xdr:nvSpPr>
      <xdr:spPr>
        <a:xfrm>
          <a:off x="1954784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5" name="楕円 714"/>
        <xdr:cNvSpPr/>
      </xdr:nvSpPr>
      <xdr:spPr>
        <a:xfrm>
          <a:off x="18735040" y="13661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6" name="直線コネクタ 715"/>
        <xdr:cNvCxnSpPr/>
      </xdr:nvCxnSpPr>
      <xdr:spPr>
        <a:xfrm>
          <a:off x="18778220" y="137121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107950</xdr:rowOff>
    </xdr:from>
    <xdr:to>
      <xdr:col>107</xdr:col>
      <xdr:colOff>101600</xdr:colOff>
      <xdr:row>82</xdr:row>
      <xdr:rowOff>38100</xdr:rowOff>
    </xdr:to>
    <xdr:sp macro="" textlink="">
      <xdr:nvSpPr>
        <xdr:cNvPr id="717" name="楕円 716"/>
        <xdr:cNvSpPr/>
      </xdr:nvSpPr>
      <xdr:spPr>
        <a:xfrm>
          <a:off x="17937480" y="13686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158750</xdr:rowOff>
    </xdr:to>
    <xdr:cxnSp macro="">
      <xdr:nvCxnSpPr>
        <xdr:cNvPr id="718" name="直線コネクタ 717"/>
        <xdr:cNvCxnSpPr/>
      </xdr:nvCxnSpPr>
      <xdr:spPr>
        <a:xfrm flipV="1">
          <a:off x="17988280" y="1371219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19" name="楕円 718"/>
        <xdr:cNvSpPr/>
      </xdr:nvSpPr>
      <xdr:spPr>
        <a:xfrm>
          <a:off x="17162780" y="1369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158750</xdr:rowOff>
    </xdr:from>
    <xdr:to>
      <xdr:col>107</xdr:col>
      <xdr:colOff>50800</xdr:colOff>
      <xdr:row>82</xdr:row>
      <xdr:rowOff>0</xdr:rowOff>
    </xdr:to>
    <xdr:cxnSp macro="">
      <xdr:nvCxnSpPr>
        <xdr:cNvPr id="720" name="直線コネクタ 719"/>
        <xdr:cNvCxnSpPr/>
      </xdr:nvCxnSpPr>
      <xdr:spPr>
        <a:xfrm flipV="1">
          <a:off x="17213580" y="1373759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133350</xdr:rowOff>
    </xdr:from>
    <xdr:to>
      <xdr:col>98</xdr:col>
      <xdr:colOff>38100</xdr:colOff>
      <xdr:row>82</xdr:row>
      <xdr:rowOff>63500</xdr:rowOff>
    </xdr:to>
    <xdr:sp macro="" textlink="">
      <xdr:nvSpPr>
        <xdr:cNvPr id="721" name="楕円 720"/>
        <xdr:cNvSpPr/>
      </xdr:nvSpPr>
      <xdr:spPr>
        <a:xfrm>
          <a:off x="16388080" y="13712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12700</xdr:rowOff>
    </xdr:to>
    <xdr:cxnSp macro="">
      <xdr:nvCxnSpPr>
        <xdr:cNvPr id="722" name="直線コネクタ 721"/>
        <xdr:cNvCxnSpPr/>
      </xdr:nvCxnSpPr>
      <xdr:spPr>
        <a:xfrm flipV="1">
          <a:off x="16431260" y="1374648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3" name="n_1aveValue【消防施設】&#10;一人当たり面積"/>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4" name="n_2aveValue【消防施設】&#10;一人当たり面積"/>
        <xdr:cNvSpPr txBox="1"/>
      </xdr:nvSpPr>
      <xdr:spPr>
        <a:xfrm>
          <a:off x="177762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25" name="n_3aveValue【消防施設】&#10;一人当たり面積"/>
        <xdr:cNvSpPr txBox="1"/>
      </xdr:nvSpPr>
      <xdr:spPr>
        <a:xfrm>
          <a:off x="170015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26" name="n_4aveValue【消防施設】&#10;一人当たり面積"/>
        <xdr:cNvSpPr txBox="1"/>
      </xdr:nvSpPr>
      <xdr:spPr>
        <a:xfrm>
          <a:off x="162268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7" name="n_1mainValue【消防施設】&#10;一人当たり面積"/>
        <xdr:cNvSpPr txBox="1"/>
      </xdr:nvSpPr>
      <xdr:spPr>
        <a:xfrm>
          <a:off x="185611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54627</xdr:rowOff>
    </xdr:from>
    <xdr:ext cx="469744" cy="259045"/>
    <xdr:sp macro="" textlink="">
      <xdr:nvSpPr>
        <xdr:cNvPr id="728" name="n_2mainValue【消防施設】&#10;一人当たり面積"/>
        <xdr:cNvSpPr txBox="1"/>
      </xdr:nvSpPr>
      <xdr:spPr>
        <a:xfrm>
          <a:off x="1777626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29" name="n_3mainValue【消防施設】&#10;一人当たり面積"/>
        <xdr:cNvSpPr txBox="1"/>
      </xdr:nvSpPr>
      <xdr:spPr>
        <a:xfrm>
          <a:off x="1700156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80027</xdr:rowOff>
    </xdr:from>
    <xdr:ext cx="469744" cy="259045"/>
    <xdr:sp macro="" textlink="">
      <xdr:nvSpPr>
        <xdr:cNvPr id="730" name="n_4mainValue【消防施設】&#10;一人当たり面積"/>
        <xdr:cNvSpPr txBox="1"/>
      </xdr:nvSpPr>
      <xdr:spPr>
        <a:xfrm>
          <a:off x="1622686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3" name="テキスト ボックス 742"/>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1" name="テキスト ボックス 750"/>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754" name="直線コネクタ 753"/>
        <xdr:cNvCxnSpPr/>
      </xdr:nvCxnSpPr>
      <xdr:spPr>
        <a:xfrm flipV="1">
          <a:off x="14375764" y="17007840"/>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55" name="【庁舎】&#10;有形固定資産減価償却率最小値テキスト"/>
        <xdr:cNvSpPr txBox="1"/>
      </xdr:nvSpPr>
      <xdr:spPr>
        <a:xfrm>
          <a:off x="14414500" y="1831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56" name="直線コネクタ 755"/>
        <xdr:cNvCxnSpPr/>
      </xdr:nvCxnSpPr>
      <xdr:spPr>
        <a:xfrm>
          <a:off x="14287500" y="18307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57" name="【庁舎】&#10;有形固定資産減価償却率最大値テキスト"/>
        <xdr:cNvSpPr txBox="1"/>
      </xdr:nvSpPr>
      <xdr:spPr>
        <a:xfrm>
          <a:off x="14414500" y="1678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58" name="直線コネクタ 757"/>
        <xdr:cNvCxnSpPr/>
      </xdr:nvCxnSpPr>
      <xdr:spPr>
        <a:xfrm>
          <a:off x="1428750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759" name="【庁舎】&#10;有形固定資産減価償却率平均値テキスト"/>
        <xdr:cNvSpPr txBox="1"/>
      </xdr:nvSpPr>
      <xdr:spPr>
        <a:xfrm>
          <a:off x="14414500" y="1753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760" name="フローチャート: 判断 759"/>
        <xdr:cNvSpPr/>
      </xdr:nvSpPr>
      <xdr:spPr>
        <a:xfrm>
          <a:off x="14325600" y="176828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61" name="フローチャート: 判断 760"/>
        <xdr:cNvSpPr/>
      </xdr:nvSpPr>
      <xdr:spPr>
        <a:xfrm>
          <a:off x="135788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762" name="フローチャート: 判断 761"/>
        <xdr:cNvSpPr/>
      </xdr:nvSpPr>
      <xdr:spPr>
        <a:xfrm>
          <a:off x="12804140" y="1773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763" name="フローチャート: 判断 762"/>
        <xdr:cNvSpPr/>
      </xdr:nvSpPr>
      <xdr:spPr>
        <a:xfrm>
          <a:off x="120294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764" name="フローチャート: 判断 763"/>
        <xdr:cNvSpPr/>
      </xdr:nvSpPr>
      <xdr:spPr>
        <a:xfrm>
          <a:off x="11231880" y="1770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92075</xdr:rowOff>
    </xdr:from>
    <xdr:to>
      <xdr:col>85</xdr:col>
      <xdr:colOff>177800</xdr:colOff>
      <xdr:row>109</xdr:row>
      <xdr:rowOff>22225</xdr:rowOff>
    </xdr:to>
    <xdr:sp macro="" textlink="">
      <xdr:nvSpPr>
        <xdr:cNvPr id="770" name="楕円 769"/>
        <xdr:cNvSpPr/>
      </xdr:nvSpPr>
      <xdr:spPr>
        <a:xfrm>
          <a:off x="14325600" y="18197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7002</xdr:rowOff>
    </xdr:from>
    <xdr:ext cx="405111" cy="259045"/>
    <xdr:sp macro="" textlink="">
      <xdr:nvSpPr>
        <xdr:cNvPr id="771" name="【庁舎】&#10;有形固定資産減価償却率該当値テキスト"/>
        <xdr:cNvSpPr txBox="1"/>
      </xdr:nvSpPr>
      <xdr:spPr>
        <a:xfrm>
          <a:off x="14414500" y="181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29211</xdr:rowOff>
    </xdr:from>
    <xdr:to>
      <xdr:col>81</xdr:col>
      <xdr:colOff>101600</xdr:colOff>
      <xdr:row>108</xdr:row>
      <xdr:rowOff>130811</xdr:rowOff>
    </xdr:to>
    <xdr:sp macro="" textlink="">
      <xdr:nvSpPr>
        <xdr:cNvPr id="772" name="楕円 771"/>
        <xdr:cNvSpPr/>
      </xdr:nvSpPr>
      <xdr:spPr>
        <a:xfrm>
          <a:off x="13578840" y="181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80011</xdr:rowOff>
    </xdr:from>
    <xdr:to>
      <xdr:col>85</xdr:col>
      <xdr:colOff>127000</xdr:colOff>
      <xdr:row>108</xdr:row>
      <xdr:rowOff>142875</xdr:rowOff>
    </xdr:to>
    <xdr:cxnSp macro="">
      <xdr:nvCxnSpPr>
        <xdr:cNvPr id="773" name="直線コネクタ 772"/>
        <xdr:cNvCxnSpPr/>
      </xdr:nvCxnSpPr>
      <xdr:spPr>
        <a:xfrm>
          <a:off x="13629640" y="18185131"/>
          <a:ext cx="74676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6350</xdr:rowOff>
    </xdr:from>
    <xdr:to>
      <xdr:col>76</xdr:col>
      <xdr:colOff>165100</xdr:colOff>
      <xdr:row>108</xdr:row>
      <xdr:rowOff>107950</xdr:rowOff>
    </xdr:to>
    <xdr:sp macro="" textlink="">
      <xdr:nvSpPr>
        <xdr:cNvPr id="774" name="楕円 773"/>
        <xdr:cNvSpPr/>
      </xdr:nvSpPr>
      <xdr:spPr>
        <a:xfrm>
          <a:off x="1280414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57150</xdr:rowOff>
    </xdr:from>
    <xdr:to>
      <xdr:col>81</xdr:col>
      <xdr:colOff>50800</xdr:colOff>
      <xdr:row>108</xdr:row>
      <xdr:rowOff>80011</xdr:rowOff>
    </xdr:to>
    <xdr:cxnSp macro="">
      <xdr:nvCxnSpPr>
        <xdr:cNvPr id="775" name="直線コネクタ 774"/>
        <xdr:cNvCxnSpPr/>
      </xdr:nvCxnSpPr>
      <xdr:spPr>
        <a:xfrm>
          <a:off x="12854940" y="1816227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132080</xdr:rowOff>
    </xdr:from>
    <xdr:to>
      <xdr:col>72</xdr:col>
      <xdr:colOff>38100</xdr:colOff>
      <xdr:row>108</xdr:row>
      <xdr:rowOff>62230</xdr:rowOff>
    </xdr:to>
    <xdr:sp macro="" textlink="">
      <xdr:nvSpPr>
        <xdr:cNvPr id="776" name="楕円 775"/>
        <xdr:cNvSpPr/>
      </xdr:nvSpPr>
      <xdr:spPr>
        <a:xfrm>
          <a:off x="12029440" y="1806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11430</xdr:rowOff>
    </xdr:from>
    <xdr:to>
      <xdr:col>76</xdr:col>
      <xdr:colOff>114300</xdr:colOff>
      <xdr:row>108</xdr:row>
      <xdr:rowOff>57150</xdr:rowOff>
    </xdr:to>
    <xdr:cxnSp macro="">
      <xdr:nvCxnSpPr>
        <xdr:cNvPr id="777" name="直線コネクタ 776"/>
        <xdr:cNvCxnSpPr/>
      </xdr:nvCxnSpPr>
      <xdr:spPr>
        <a:xfrm>
          <a:off x="12072620" y="1811655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778" name="楕円 777"/>
        <xdr:cNvSpPr/>
      </xdr:nvSpPr>
      <xdr:spPr>
        <a:xfrm>
          <a:off x="112318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11430</xdr:rowOff>
    </xdr:to>
    <xdr:cxnSp macro="">
      <xdr:nvCxnSpPr>
        <xdr:cNvPr id="779" name="直線コネクタ 778"/>
        <xdr:cNvCxnSpPr/>
      </xdr:nvCxnSpPr>
      <xdr:spPr>
        <a:xfrm>
          <a:off x="11282680" y="1809369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780" name="n_1aveValue【庁舎】&#10;有形固定資産減価償却率"/>
        <xdr:cNvSpPr txBox="1"/>
      </xdr:nvSpPr>
      <xdr:spPr>
        <a:xfrm>
          <a:off x="134372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781" name="n_2aveValue【庁舎】&#10;有形固定資産減価償却率"/>
        <xdr:cNvSpPr txBox="1"/>
      </xdr:nvSpPr>
      <xdr:spPr>
        <a:xfrm>
          <a:off x="12675244" y="175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782" name="n_3aveValue【庁舎】&#10;有形固定資産減価償却率"/>
        <xdr:cNvSpPr txBox="1"/>
      </xdr:nvSpPr>
      <xdr:spPr>
        <a:xfrm>
          <a:off x="11900544" y="174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783" name="n_4aveValue【庁舎】&#10;有形固定資産減価償却率"/>
        <xdr:cNvSpPr txBox="1"/>
      </xdr:nvSpPr>
      <xdr:spPr>
        <a:xfrm>
          <a:off x="11102984" y="1748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121938</xdr:rowOff>
    </xdr:from>
    <xdr:ext cx="405111" cy="259045"/>
    <xdr:sp macro="" textlink="">
      <xdr:nvSpPr>
        <xdr:cNvPr id="784" name="n_1mainValue【庁舎】&#10;有形固定資産減価償却率"/>
        <xdr:cNvSpPr txBox="1"/>
      </xdr:nvSpPr>
      <xdr:spPr>
        <a:xfrm>
          <a:off x="13437244" y="1822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99077</xdr:rowOff>
    </xdr:from>
    <xdr:ext cx="405111" cy="259045"/>
    <xdr:sp macro="" textlink="">
      <xdr:nvSpPr>
        <xdr:cNvPr id="785" name="n_2mainValue【庁舎】&#10;有形固定資産減価償却率"/>
        <xdr:cNvSpPr txBox="1"/>
      </xdr:nvSpPr>
      <xdr:spPr>
        <a:xfrm>
          <a:off x="126752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53357</xdr:rowOff>
    </xdr:from>
    <xdr:ext cx="405111" cy="259045"/>
    <xdr:sp macro="" textlink="">
      <xdr:nvSpPr>
        <xdr:cNvPr id="786" name="n_3mainValue【庁舎】&#10;有形固定資産減価償却率"/>
        <xdr:cNvSpPr txBox="1"/>
      </xdr:nvSpPr>
      <xdr:spPr>
        <a:xfrm>
          <a:off x="119005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787" name="n_4mainValue【庁舎】&#10;有形固定資産減価償却率"/>
        <xdr:cNvSpPr txBox="1"/>
      </xdr:nvSpPr>
      <xdr:spPr>
        <a:xfrm>
          <a:off x="11102984" y="18131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811" name="直線コネクタ 810"/>
        <xdr:cNvCxnSpPr/>
      </xdr:nvCxnSpPr>
      <xdr:spPr>
        <a:xfrm flipV="1">
          <a:off x="19509104" y="1701927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12" name="【庁舎】&#10;一人当たり面積最小値テキスト"/>
        <xdr:cNvSpPr txBox="1"/>
      </xdr:nvSpPr>
      <xdr:spPr>
        <a:xfrm>
          <a:off x="1954784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13" name="直線コネクタ 812"/>
        <xdr:cNvCxnSpPr/>
      </xdr:nvCxnSpPr>
      <xdr:spPr>
        <a:xfrm>
          <a:off x="194437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14" name="【庁舎】&#10;一人当たり面積最大値テキスト"/>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15" name="直線コネクタ 814"/>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16" name="【庁舎】&#10;一人当たり面積平均値テキスト"/>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17" name="フローチャート: 判断 816"/>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8" name="フローチャート: 判断 817"/>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19" name="フローチャート: 判断 818"/>
        <xdr:cNvSpPr/>
      </xdr:nvSpPr>
      <xdr:spPr>
        <a:xfrm>
          <a:off x="179374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20" name="フローチャート: 判断 819"/>
        <xdr:cNvSpPr/>
      </xdr:nvSpPr>
      <xdr:spPr>
        <a:xfrm>
          <a:off x="171627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821" name="フローチャート: 判断 820"/>
        <xdr:cNvSpPr/>
      </xdr:nvSpPr>
      <xdr:spPr>
        <a:xfrm>
          <a:off x="1638808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827" name="楕円 826"/>
        <xdr:cNvSpPr/>
      </xdr:nvSpPr>
      <xdr:spPr>
        <a:xfrm>
          <a:off x="1945894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78757</xdr:rowOff>
    </xdr:from>
    <xdr:ext cx="469744" cy="259045"/>
    <xdr:sp macro="" textlink="">
      <xdr:nvSpPr>
        <xdr:cNvPr id="828" name="【庁舎】&#10;一人当たり面積該当値テキスト"/>
        <xdr:cNvSpPr txBox="1"/>
      </xdr:nvSpPr>
      <xdr:spPr>
        <a:xfrm>
          <a:off x="19547840"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29" name="楕円 828"/>
        <xdr:cNvSpPr/>
      </xdr:nvSpPr>
      <xdr:spPr>
        <a:xfrm>
          <a:off x="187350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106680</xdr:rowOff>
    </xdr:from>
    <xdr:to>
      <xdr:col>116</xdr:col>
      <xdr:colOff>63500</xdr:colOff>
      <xdr:row>105</xdr:row>
      <xdr:rowOff>110489</xdr:rowOff>
    </xdr:to>
    <xdr:cxnSp macro="">
      <xdr:nvCxnSpPr>
        <xdr:cNvPr id="830" name="直線コネクタ 829"/>
        <xdr:cNvCxnSpPr/>
      </xdr:nvCxnSpPr>
      <xdr:spPr>
        <a:xfrm flipV="1">
          <a:off x="18778220" y="1770888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831" name="楕円 830"/>
        <xdr:cNvSpPr/>
      </xdr:nvSpPr>
      <xdr:spPr>
        <a:xfrm>
          <a:off x="17937480" y="1767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121920</xdr:rowOff>
    </xdr:to>
    <xdr:cxnSp macro="">
      <xdr:nvCxnSpPr>
        <xdr:cNvPr id="832" name="直線コネクタ 831"/>
        <xdr:cNvCxnSpPr/>
      </xdr:nvCxnSpPr>
      <xdr:spPr>
        <a:xfrm flipV="1">
          <a:off x="17988280" y="1771268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33" name="楕円 832"/>
        <xdr:cNvSpPr/>
      </xdr:nvSpPr>
      <xdr:spPr>
        <a:xfrm>
          <a:off x="1716278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105</xdr:row>
      <xdr:rowOff>148589</xdr:rowOff>
    </xdr:to>
    <xdr:cxnSp macro="">
      <xdr:nvCxnSpPr>
        <xdr:cNvPr id="834" name="直線コネクタ 833"/>
        <xdr:cNvCxnSpPr/>
      </xdr:nvCxnSpPr>
      <xdr:spPr>
        <a:xfrm flipV="1">
          <a:off x="17213580" y="17724120"/>
          <a:ext cx="7747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5" name="楕円 834"/>
        <xdr:cNvSpPr/>
      </xdr:nvSpPr>
      <xdr:spPr>
        <a:xfrm>
          <a:off x="1638808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148589</xdr:rowOff>
    </xdr:from>
    <xdr:to>
      <xdr:col>102</xdr:col>
      <xdr:colOff>114300</xdr:colOff>
      <xdr:row>105</xdr:row>
      <xdr:rowOff>148589</xdr:rowOff>
    </xdr:to>
    <xdr:cxnSp macro="">
      <xdr:nvCxnSpPr>
        <xdr:cNvPr id="836" name="直線コネクタ 835"/>
        <xdr:cNvCxnSpPr/>
      </xdr:nvCxnSpPr>
      <xdr:spPr>
        <a:xfrm>
          <a:off x="16431260" y="177507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7" name="n_1aveValue【庁舎】&#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38" name="n_2aveValue【庁舎】&#10;一人当たり面積"/>
        <xdr:cNvSpPr txBox="1"/>
      </xdr:nvSpPr>
      <xdr:spPr>
        <a:xfrm>
          <a:off x="177762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839" name="n_3aveValue【庁舎】&#10;一人当たり面積"/>
        <xdr:cNvSpPr txBox="1"/>
      </xdr:nvSpPr>
      <xdr:spPr>
        <a:xfrm>
          <a:off x="170015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840" name="n_4aveValue【庁舎】&#10;一人当たり面積"/>
        <xdr:cNvSpPr txBox="1"/>
      </xdr:nvSpPr>
      <xdr:spPr>
        <a:xfrm>
          <a:off x="1622686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41" name="n_1mainValue【庁舎】&#10;一人当たり面積"/>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842" name="n_2mainValue【庁舎】&#10;一人当たり面積"/>
        <xdr:cNvSpPr txBox="1"/>
      </xdr:nvSpPr>
      <xdr:spPr>
        <a:xfrm>
          <a:off x="177762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43" name="n_3mainValue【庁舎】&#10;一人当たり面積"/>
        <xdr:cNvSpPr txBox="1"/>
      </xdr:nvSpPr>
      <xdr:spPr>
        <a:xfrm>
          <a:off x="170015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44" name="n_4mainValue【庁舎】&#10;一人当たり面積"/>
        <xdr:cNvSpPr txBox="1"/>
      </xdr:nvSpPr>
      <xdr:spPr>
        <a:xfrm>
          <a:off x="162268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有形固定資産減価償却率について、類似団体内平均値より比較的高いのは「庁舎」と「市民会館」であるが、本庁舎については</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月に新設を予定している。また、「図書館」と「一般廃棄物処理施設」についても近年更新された施設があることから類似団体内平均値より低くなっている。</a:t>
          </a:r>
        </a:p>
        <a:p>
          <a:r>
            <a:rPr kumimoji="1" lang="ja-JP" altLang="en-US" sz="1300">
              <a:latin typeface="ＭＳ Ｐゴシック" panose="020B0600070205080204" pitchFamily="50" charset="-128"/>
              <a:ea typeface="ＭＳ Ｐゴシック" panose="020B0600070205080204" pitchFamily="50" charset="-128"/>
            </a:rPr>
            <a:t>なお、本市では、「長崎市公共施設の適正配置基準（案）」、「長崎市公共施設マネジメント地区計画」及び「長崎市公共施設保全計画」により、公共施設の廃止、集約及び複合化並びに長寿命化を図ることで、有形固定資産減価償却率の改善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歳出においては、扶助費や公債費などの需要が多額であり、歳出総額が中核市平均を</a:t>
          </a:r>
          <a:r>
            <a:rPr kumimoji="1" lang="en-US" altLang="ja-JP" sz="1200">
              <a:solidFill>
                <a:schemeClr val="dk1"/>
              </a:solidFill>
              <a:effectLst/>
              <a:latin typeface="+mn-lt"/>
              <a:ea typeface="+mn-ea"/>
              <a:cs typeface="+mn-cs"/>
            </a:rPr>
            <a:t>41.9</a:t>
          </a:r>
          <a:r>
            <a:rPr kumimoji="1" lang="ja-JP" altLang="ja-JP" sz="1200">
              <a:solidFill>
                <a:schemeClr val="dk1"/>
              </a:solidFill>
              <a:effectLst/>
              <a:latin typeface="+mn-lt"/>
              <a:ea typeface="+mn-ea"/>
              <a:cs typeface="+mn-cs"/>
            </a:rPr>
            <a:t>％上回っている一方、歳入においては、個人市民税等の税収基盤が脆弱であるなど、財政力指数を押し下げている要因となっている。</a:t>
          </a:r>
          <a:endParaRPr lang="ja-JP" altLang="ja-JP" sz="1200">
            <a:effectLst/>
          </a:endParaRPr>
        </a:p>
        <a:p>
          <a:r>
            <a:rPr kumimoji="1" lang="ja-JP" altLang="ja-JP" sz="1200">
              <a:solidFill>
                <a:schemeClr val="dk1"/>
              </a:solidFill>
              <a:effectLst/>
              <a:latin typeface="+mn-lt"/>
              <a:ea typeface="+mn-ea"/>
              <a:cs typeface="+mn-cs"/>
            </a:rPr>
            <a:t>　近年財政力指数は横ばい傾向であり、更なる市税収入の確保に努めるなど、財政基盤の強化に努める。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歳入において、経常的な一般財源収入である地方消費税交付金が増（</a:t>
          </a:r>
          <a:r>
            <a:rPr kumimoji="1" lang="en-US" altLang="ja-JP" sz="1200">
              <a:solidFill>
                <a:sysClr val="windowText" lastClr="000000"/>
              </a:solidFill>
              <a:effectLst/>
              <a:latin typeface="+mn-lt"/>
              <a:ea typeface="+mn-ea"/>
              <a:cs typeface="+mn-cs"/>
            </a:rPr>
            <a:t>+16</a:t>
          </a:r>
          <a:r>
            <a:rPr kumimoji="1" lang="ja-JP" altLang="ja-JP" sz="1200">
              <a:solidFill>
                <a:sysClr val="windowText" lastClr="000000"/>
              </a:solidFill>
              <a:effectLst/>
              <a:latin typeface="+mn-lt"/>
              <a:ea typeface="+mn-ea"/>
              <a:cs typeface="+mn-cs"/>
            </a:rPr>
            <a:t>億円）したものの、歳出において、経常的経費に要する一般財源が</a:t>
          </a:r>
          <a:r>
            <a:rPr kumimoji="1" lang="en-US" altLang="ja-JP" sz="1200">
              <a:solidFill>
                <a:sysClr val="windowText" lastClr="000000"/>
              </a:solidFill>
              <a:effectLst/>
              <a:latin typeface="+mn-lt"/>
              <a:ea typeface="+mn-ea"/>
              <a:cs typeface="+mn-cs"/>
            </a:rPr>
            <a:t>12</a:t>
          </a:r>
          <a:r>
            <a:rPr kumimoji="1" lang="ja-JP" altLang="ja-JP" sz="1200">
              <a:solidFill>
                <a:sysClr val="windowText" lastClr="000000"/>
              </a:solidFill>
              <a:effectLst/>
              <a:latin typeface="+mn-lt"/>
              <a:ea typeface="+mn-ea"/>
              <a:cs typeface="+mn-cs"/>
            </a:rPr>
            <a:t>億円</a:t>
          </a:r>
          <a:r>
            <a:rPr kumimoji="1" lang="ja-JP" altLang="en-US" sz="1200">
              <a:solidFill>
                <a:sysClr val="windowText" lastClr="000000"/>
              </a:solidFill>
              <a:effectLst/>
              <a:latin typeface="+mn-lt"/>
              <a:ea typeface="+mn-ea"/>
              <a:cs typeface="+mn-cs"/>
            </a:rPr>
            <a:t>の減</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補助費等</a:t>
          </a:r>
          <a:r>
            <a:rPr kumimoji="1" lang="en-US" altLang="ja-JP" sz="1200">
              <a:solidFill>
                <a:sysClr val="windowText" lastClr="000000"/>
              </a:solidFill>
              <a:effectLst/>
              <a:latin typeface="+mn-lt"/>
              <a:ea typeface="+mn-ea"/>
              <a:cs typeface="+mn-cs"/>
            </a:rPr>
            <a:t>9</a:t>
          </a:r>
          <a:r>
            <a:rPr kumimoji="1" lang="ja-JP" altLang="ja-JP" sz="1200">
              <a:solidFill>
                <a:sysClr val="windowText" lastClr="000000"/>
              </a:solidFill>
              <a:effectLst/>
              <a:latin typeface="+mn-lt"/>
              <a:ea typeface="+mn-ea"/>
              <a:cs typeface="+mn-cs"/>
            </a:rPr>
            <a:t>億円</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など）となったことなどにより、経常収支比率は昨年に比べて</a:t>
          </a:r>
          <a:r>
            <a:rPr kumimoji="1" lang="en-US" altLang="ja-JP" sz="1200">
              <a:solidFill>
                <a:sysClr val="windowText" lastClr="000000"/>
              </a:solidFill>
              <a:effectLst/>
              <a:latin typeface="+mn-lt"/>
              <a:ea typeface="+mn-ea"/>
              <a:cs typeface="+mn-cs"/>
            </a:rPr>
            <a:t>0.2</a:t>
          </a:r>
          <a:r>
            <a:rPr kumimoji="1" lang="ja-JP" altLang="en-US" sz="1200">
              <a:solidFill>
                <a:sysClr val="windowText" lastClr="000000"/>
              </a:solidFill>
              <a:effectLst/>
              <a:latin typeface="+mn-lt"/>
              <a:ea typeface="+mn-ea"/>
              <a:cs typeface="+mn-cs"/>
            </a:rPr>
            <a:t>ポ</a:t>
          </a:r>
          <a:r>
            <a:rPr kumimoji="1" lang="ja-JP" altLang="ja-JP" sz="1200">
              <a:solidFill>
                <a:sysClr val="windowText" lastClr="000000"/>
              </a:solidFill>
              <a:effectLst/>
              <a:latin typeface="+mn-lt"/>
              <a:ea typeface="+mn-ea"/>
              <a:cs typeface="+mn-cs"/>
            </a:rPr>
            <a:t>イント</a:t>
          </a:r>
          <a:r>
            <a:rPr kumimoji="1" lang="ja-JP" altLang="en-US" sz="1200">
              <a:solidFill>
                <a:sysClr val="windowText" lastClr="000000"/>
              </a:solidFill>
              <a:effectLst/>
              <a:latin typeface="+mn-lt"/>
              <a:ea typeface="+mn-ea"/>
              <a:cs typeface="+mn-cs"/>
            </a:rPr>
            <a:t>好転</a:t>
          </a:r>
          <a:r>
            <a:rPr kumimoji="1" lang="ja-JP" altLang="ja-JP" sz="1200">
              <a:solidFill>
                <a:sysClr val="windowText" lastClr="000000"/>
              </a:solidFill>
              <a:effectLst/>
              <a:latin typeface="+mn-lt"/>
              <a:ea typeface="+mn-ea"/>
              <a:cs typeface="+mn-cs"/>
            </a:rPr>
            <a:t>し</a:t>
          </a:r>
          <a:r>
            <a:rPr kumimoji="1" lang="ja-JP" altLang="en-US" sz="1200">
              <a:solidFill>
                <a:sysClr val="windowText" lastClr="000000"/>
              </a:solidFill>
              <a:effectLst/>
              <a:latin typeface="+mn-lt"/>
              <a:ea typeface="+mn-ea"/>
              <a:cs typeface="+mn-cs"/>
            </a:rPr>
            <a:t>たが、依然として</a:t>
          </a:r>
          <a:r>
            <a:rPr kumimoji="1" lang="ja-JP" altLang="ja-JP" sz="1200">
              <a:solidFill>
                <a:sysClr val="windowText" lastClr="000000"/>
              </a:solidFill>
              <a:effectLst/>
              <a:latin typeface="+mn-lt"/>
              <a:ea typeface="+mn-ea"/>
              <a:cs typeface="+mn-cs"/>
            </a:rPr>
            <a:t>高い水準にあることから、引き続き行財政の改善に努める。</a:t>
          </a:r>
          <a:endParaRPr lang="ja-JP" altLang="ja-JP" sz="12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97155</xdr:rowOff>
    </xdr:from>
    <xdr:to>
      <xdr:col>23</xdr:col>
      <xdr:colOff>133350</xdr:colOff>
      <xdr:row>65</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4140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103188</xdr:rowOff>
    </xdr:from>
    <xdr:to>
      <xdr:col>19</xdr:col>
      <xdr:colOff>133350</xdr:colOff>
      <xdr:row>65</xdr:row>
      <xdr:rowOff>109220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474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36830</xdr:rowOff>
    </xdr:from>
    <xdr:to>
      <xdr:col>15</xdr:col>
      <xdr:colOff>82550</xdr:colOff>
      <xdr:row>65</xdr:row>
      <xdr:rowOff>103188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8108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91122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8108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169245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46355</xdr:rowOff>
    </xdr:from>
    <xdr:to>
      <xdr:col>23</xdr:col>
      <xdr:colOff>184150</xdr:colOff>
      <xdr:row>65</xdr:row>
      <xdr:rowOff>147955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18432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52388</xdr:rowOff>
    </xdr:from>
    <xdr:to>
      <xdr:col>15</xdr:col>
      <xdr:colOff>133350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前年度と比較して</a:t>
          </a:r>
          <a:r>
            <a:rPr kumimoji="1" lang="en-US" altLang="ja-JP" sz="1200">
              <a:solidFill>
                <a:sysClr val="windowText" lastClr="000000"/>
              </a:solidFill>
              <a:effectLst/>
              <a:latin typeface="+mn-lt"/>
              <a:ea typeface="+mn-ea"/>
              <a:cs typeface="+mn-cs"/>
            </a:rPr>
            <a:t>7,951</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しており、類似都市平均と比較して</a:t>
          </a:r>
          <a:r>
            <a:rPr kumimoji="1" lang="en-US" altLang="ja-JP" sz="1200">
              <a:solidFill>
                <a:sysClr val="windowText" lastClr="000000"/>
              </a:solidFill>
              <a:effectLst/>
              <a:latin typeface="+mn-lt"/>
              <a:ea typeface="+mn-ea"/>
              <a:cs typeface="+mn-cs"/>
            </a:rPr>
            <a:t>828</a:t>
          </a:r>
          <a:r>
            <a:rPr kumimoji="1" lang="ja-JP" altLang="ja-JP" sz="1200">
              <a:solidFill>
                <a:sysClr val="windowText" lastClr="000000"/>
              </a:solidFill>
              <a:effectLst/>
              <a:latin typeface="+mn-lt"/>
              <a:ea typeface="+mn-ea"/>
              <a:cs typeface="+mn-cs"/>
            </a:rPr>
            <a:t>円</a:t>
          </a:r>
          <a:r>
            <a:rPr kumimoji="1" lang="ja-JP" altLang="en-US" sz="1200">
              <a:solidFill>
                <a:sysClr val="windowText" lastClr="000000"/>
              </a:solidFill>
              <a:effectLst/>
              <a:latin typeface="+mn-lt"/>
              <a:ea typeface="+mn-ea"/>
              <a:cs typeface="+mn-cs"/>
            </a:rPr>
            <a:t>上</a:t>
          </a:r>
          <a:r>
            <a:rPr kumimoji="1" lang="ja-JP" altLang="ja-JP" sz="1200">
              <a:solidFill>
                <a:sysClr val="windowText" lastClr="000000"/>
              </a:solidFill>
              <a:effectLst/>
              <a:latin typeface="+mn-lt"/>
              <a:ea typeface="+mn-ea"/>
              <a:cs typeface="+mn-cs"/>
            </a:rPr>
            <a:t>回っている。前年度より</a:t>
          </a:r>
          <a:r>
            <a:rPr kumimoji="1" lang="ja-JP" altLang="en-US" sz="1200">
              <a:solidFill>
                <a:sysClr val="windowText" lastClr="000000"/>
              </a:solidFill>
              <a:effectLst/>
              <a:latin typeface="+mn-lt"/>
              <a:ea typeface="+mn-ea"/>
              <a:cs typeface="+mn-cs"/>
            </a:rPr>
            <a:t>増</a:t>
          </a:r>
          <a:r>
            <a:rPr kumimoji="1" lang="ja-JP" altLang="ja-JP" sz="1200">
              <a:solidFill>
                <a:sysClr val="windowText" lastClr="000000"/>
              </a:solidFill>
              <a:effectLst/>
              <a:latin typeface="+mn-lt"/>
              <a:ea typeface="+mn-ea"/>
              <a:cs typeface="+mn-cs"/>
            </a:rPr>
            <a:t>となった理由は、</a:t>
          </a:r>
          <a:r>
            <a:rPr kumimoji="1" lang="ja-JP" altLang="en-US" sz="1200">
              <a:solidFill>
                <a:sysClr val="windowText" lastClr="000000"/>
              </a:solidFill>
              <a:effectLst/>
              <a:latin typeface="+mn-lt"/>
              <a:ea typeface="+mn-ea"/>
              <a:cs typeface="+mn-cs"/>
            </a:rPr>
            <a:t>学習用コンピュータ整備費の</a:t>
          </a:r>
          <a:r>
            <a:rPr kumimoji="1" lang="ja-JP" altLang="ja-JP" sz="1200">
              <a:solidFill>
                <a:sysClr val="windowText" lastClr="000000"/>
              </a:solidFill>
              <a:effectLst/>
              <a:latin typeface="+mn-lt"/>
              <a:ea typeface="+mn-ea"/>
              <a:cs typeface="+mn-cs"/>
            </a:rPr>
            <a:t>等により物件費が増（</a:t>
          </a:r>
          <a:r>
            <a:rPr kumimoji="1" lang="en-US" altLang="ja-JP" sz="1200">
              <a:solidFill>
                <a:sysClr val="windowText" lastClr="000000"/>
              </a:solidFill>
              <a:effectLst/>
              <a:latin typeface="+mn-lt"/>
              <a:ea typeface="+mn-ea"/>
              <a:cs typeface="+mn-cs"/>
            </a:rPr>
            <a:t>+23.5</a:t>
          </a:r>
          <a:r>
            <a:rPr kumimoji="1" lang="ja-JP" altLang="ja-JP" sz="1200">
              <a:solidFill>
                <a:sysClr val="windowText" lastClr="000000"/>
              </a:solidFill>
              <a:effectLst/>
              <a:latin typeface="+mn-lt"/>
              <a:ea typeface="+mn-ea"/>
              <a:cs typeface="+mn-cs"/>
            </a:rPr>
            <a:t>億円）したことや、人口の減（▲</a:t>
          </a:r>
          <a:r>
            <a:rPr kumimoji="1" lang="en-US" altLang="ja-JP" sz="1200">
              <a:solidFill>
                <a:sysClr val="windowText" lastClr="000000"/>
              </a:solidFill>
              <a:effectLst/>
              <a:latin typeface="+mn-lt"/>
              <a:ea typeface="+mn-ea"/>
              <a:cs typeface="+mn-cs"/>
            </a:rPr>
            <a:t>4,900</a:t>
          </a:r>
          <a:r>
            <a:rPr kumimoji="1" lang="ja-JP" altLang="ja-JP" sz="1200">
              <a:solidFill>
                <a:sysClr val="windowText" lastClr="000000"/>
              </a:solidFill>
              <a:effectLst/>
              <a:latin typeface="+mn-lt"/>
              <a:ea typeface="+mn-ea"/>
              <a:cs typeface="+mn-cs"/>
            </a:rPr>
            <a:t>人）により</a:t>
          </a:r>
          <a:r>
            <a:rPr kumimoji="1" lang="en-US" altLang="ja-JP" sz="1200">
              <a:solidFill>
                <a:sysClr val="windowText" lastClr="000000"/>
              </a:solidFill>
              <a:effectLst/>
              <a:latin typeface="+mn-lt"/>
              <a:ea typeface="+mn-ea"/>
              <a:cs typeface="+mn-cs"/>
            </a:rPr>
            <a:t>1</a:t>
          </a:r>
          <a:r>
            <a:rPr kumimoji="1" lang="ja-JP" altLang="ja-JP" sz="1200">
              <a:solidFill>
                <a:sysClr val="windowText" lastClr="000000"/>
              </a:solidFill>
              <a:effectLst/>
              <a:latin typeface="+mn-lt"/>
              <a:ea typeface="+mn-ea"/>
              <a:cs typeface="+mn-cs"/>
            </a:rPr>
            <a:t>人あたりのコストが増となったことが挙げられる。</a:t>
          </a:r>
          <a:endParaRPr lang="ja-JP" altLang="ja-JP" sz="12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68940</xdr:rowOff>
    </xdr:from>
    <xdr:to>
      <xdr:col>23</xdr:col>
      <xdr:colOff>133350</xdr:colOff>
      <xdr:row>84</xdr:row>
      <xdr:rowOff>34531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99290"/>
          <a:ext cx="838200" cy="1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136458</xdr:rowOff>
    </xdr:from>
    <xdr:to>
      <xdr:col>19</xdr:col>
      <xdr:colOff>133350</xdr:colOff>
      <xdr:row>83</xdr:row>
      <xdr:rowOff>68940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5358"/>
          <a:ext cx="889000" cy="10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122411</xdr:rowOff>
    </xdr:from>
    <xdr:to>
      <xdr:col>15</xdr:col>
      <xdr:colOff>82550</xdr:colOff>
      <xdr:row>82</xdr:row>
      <xdr:rowOff>136458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1311"/>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116965</xdr:rowOff>
    </xdr:from>
    <xdr:to>
      <xdr:col>11</xdr:col>
      <xdr:colOff>31750</xdr:colOff>
      <xdr:row>82</xdr:row>
      <xdr:rowOff>122411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5865"/>
          <a:ext cx="8890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155181</xdr:rowOff>
    </xdr:from>
    <xdr:to>
      <xdr:col>23</xdr:col>
      <xdr:colOff>184150</xdr:colOff>
      <xdr:row>84</xdr:row>
      <xdr:rowOff>85331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127258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18140</xdr:rowOff>
    </xdr:from>
    <xdr:to>
      <xdr:col>19</xdr:col>
      <xdr:colOff>184150</xdr:colOff>
      <xdr:row>83</xdr:row>
      <xdr:rowOff>119740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104517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3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85658</xdr:rowOff>
    </xdr:from>
    <xdr:to>
      <xdr:col>15</xdr:col>
      <xdr:colOff>133350</xdr:colOff>
      <xdr:row>83</xdr:row>
      <xdr:rowOff>15808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25985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1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71611</xdr:rowOff>
    </xdr:from>
    <xdr:to>
      <xdr:col>11</xdr:col>
      <xdr:colOff>82550</xdr:colOff>
      <xdr:row>83</xdr:row>
      <xdr:rowOff>1761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9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66165</xdr:rowOff>
    </xdr:from>
    <xdr:to>
      <xdr:col>7</xdr:col>
      <xdr:colOff>31750</xdr:colOff>
      <xdr:row>82</xdr:row>
      <xdr:rowOff>167765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見直しの効果は継続的に維持され、今後も同程度の水準で推移していく見込みである。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日から職務職責に応じた人事・給与制度の見直しを行い、給料月額が減額となった職員については、令和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日までの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年につき月額</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千円の減額を上限とする段階的な経過措置を行っていることなどから、令和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年度の指数は、前年度よりも</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326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152400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また、併せて職員の年齢構成の歪みを是正するために職員採用の平準化を図ってきたこともあり、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年度以降は職員数を増加してきている。それに加え、人口が毎年約</a:t>
          </a:r>
          <a:r>
            <a:rPr kumimoji="1" lang="en-US" altLang="ja-JP" sz="800">
              <a:solidFill>
                <a:schemeClr val="dk1"/>
              </a:solidFill>
              <a:effectLst/>
              <a:latin typeface="+mn-lt"/>
              <a:ea typeface="+mn-ea"/>
              <a:cs typeface="+mn-cs"/>
            </a:rPr>
            <a:t>5,000</a:t>
          </a:r>
          <a:r>
            <a:rPr kumimoji="1" lang="ja-JP" altLang="ja-JP" sz="800">
              <a:solidFill>
                <a:schemeClr val="dk1"/>
              </a:solidFill>
              <a:effectLst/>
              <a:latin typeface="+mn-lt"/>
              <a:ea typeface="+mn-ea"/>
              <a:cs typeface="+mn-cs"/>
            </a:rPr>
            <a:t>人ずつ減少しており転出超過の状況が続いていることから、人口</a:t>
          </a:r>
          <a:r>
            <a:rPr kumimoji="1" lang="en-US" altLang="ja-JP" sz="800">
              <a:solidFill>
                <a:schemeClr val="dk1"/>
              </a:solidFill>
              <a:effectLst/>
              <a:latin typeface="+mn-lt"/>
              <a:ea typeface="+mn-ea"/>
              <a:cs typeface="+mn-cs"/>
            </a:rPr>
            <a:t>1,000</a:t>
          </a:r>
          <a:r>
            <a:rPr kumimoji="1" lang="ja-JP" altLang="ja-JP" sz="800">
              <a:solidFill>
                <a:schemeClr val="dk1"/>
              </a:solidFill>
              <a:effectLst/>
              <a:latin typeface="+mn-lt"/>
              <a:ea typeface="+mn-ea"/>
              <a:cs typeface="+mn-cs"/>
            </a:rPr>
            <a:t>人当たりの職員数は類似団体平均を上回り、乖離幅が拡大している状況にあると考えている。</a:t>
          </a:r>
          <a:endParaRPr lang="ja-JP" altLang="ja-JP" sz="1000">
            <a:effectLst/>
          </a:endParaRPr>
        </a:p>
        <a:p>
          <a:r>
            <a:rPr kumimoji="1" lang="ja-JP" altLang="ja-JP" sz="800">
              <a:solidFill>
                <a:schemeClr val="dk1"/>
              </a:solidFill>
              <a:effectLst/>
              <a:latin typeface="+mn-lt"/>
              <a:ea typeface="+mn-ea"/>
              <a:cs typeface="+mn-cs"/>
            </a:rPr>
            <a:t>　今後も解決すべき行政課題や多様化する市民ニーズに対応しつつ、必要な市民サービスの維持、向上を図っていくためには、短・中期的には現状に見合った職員数を一定数確保する必要があるが、人口減少の状況等を踏まえると長期的には緩やかに減少を図っていく必要があるため、デジタル化の進展に伴う行政手続きのオンライン化や</a:t>
          </a:r>
          <a:r>
            <a:rPr kumimoji="1" lang="en-US" altLang="ja-JP" sz="800">
              <a:solidFill>
                <a:schemeClr val="dk1"/>
              </a:solidFill>
              <a:effectLst/>
              <a:latin typeface="+mn-lt"/>
              <a:ea typeface="+mn-ea"/>
              <a:cs typeface="+mn-cs"/>
            </a:rPr>
            <a:t>ICT</a:t>
          </a:r>
          <a:r>
            <a:rPr kumimoji="1" lang="ja-JP" altLang="ja-JP" sz="800">
              <a:solidFill>
                <a:schemeClr val="dk1"/>
              </a:solidFill>
              <a:effectLst/>
              <a:latin typeface="+mn-lt"/>
              <a:ea typeface="+mn-ea"/>
              <a:cs typeface="+mn-cs"/>
            </a:rPr>
            <a:t>の更なる利活用を進めるとともに、引き続き業務の民間委託や施設の民間移譲、広域連携を行いながら、適正な定員管理に努める。</a:t>
          </a:r>
          <a:endParaRPr lang="ja-JP" altLang="ja-JP" sz="1000">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124883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02502"/>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xdr:rowOff>
    </xdr:from>
    <xdr:to>
      <xdr:col>77</xdr:col>
      <xdr:colOff>44450</xdr:colOff>
      <xdr:row>62</xdr:row>
      <xdr:rowOff>72602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3011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62</xdr:row>
      <xdr:rowOff>212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42969</xdr:rowOff>
    </xdr:from>
    <xdr:to>
      <xdr:col>68</xdr:col>
      <xdr:colOff>152400</xdr:colOff>
      <xdr:row>61</xdr:row>
      <xdr:rowOff>99271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01419"/>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74083</xdr:rowOff>
    </xdr:from>
    <xdr:to>
      <xdr:col>81</xdr:col>
      <xdr:colOff>95250</xdr:colOff>
      <xdr:row>63</xdr:row>
      <xdr:rowOff>4233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46160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120862</xdr:rowOff>
    </xdr:from>
    <xdr:to>
      <xdr:col>73</xdr:col>
      <xdr:colOff>44450</xdr:colOff>
      <xdr:row>62</xdr:row>
      <xdr:rowOff>51012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48471</xdr:rowOff>
    </xdr:from>
    <xdr:to>
      <xdr:col>68</xdr:col>
      <xdr:colOff>203200</xdr:colOff>
      <xdr:row>61</xdr:row>
      <xdr:rowOff>150071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163619</xdr:rowOff>
    </xdr:from>
    <xdr:to>
      <xdr:col>64</xdr:col>
      <xdr:colOff>152400</xdr:colOff>
      <xdr:row>61</xdr:row>
      <xdr:rowOff>93769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78546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臨時財政対策債や合併特例事業債など公債費に係る元利償還金が増（</a:t>
          </a:r>
          <a:r>
            <a:rPr kumimoji="1" lang="en-US" altLang="ja-JP" sz="1200">
              <a:solidFill>
                <a:schemeClr val="dk1"/>
              </a:solidFill>
              <a:effectLst/>
              <a:latin typeface="+mn-lt"/>
              <a:ea typeface="+mn-ea"/>
              <a:cs typeface="+mn-cs"/>
            </a:rPr>
            <a:t>+4.3</a:t>
          </a:r>
          <a:r>
            <a:rPr kumimoji="1" lang="ja-JP" altLang="ja-JP" sz="1200">
              <a:solidFill>
                <a:schemeClr val="dk1"/>
              </a:solidFill>
              <a:effectLst/>
              <a:latin typeface="+mn-lt"/>
              <a:ea typeface="+mn-ea"/>
              <a:cs typeface="+mn-cs"/>
            </a:rPr>
            <a:t>億円）したことや、標準財政規模が減（▲</a:t>
          </a:r>
          <a:r>
            <a:rPr kumimoji="1" lang="en-US" altLang="ja-JP" sz="1200">
              <a:solidFill>
                <a:schemeClr val="dk1"/>
              </a:solidFill>
              <a:effectLst/>
              <a:latin typeface="+mn-lt"/>
              <a:ea typeface="+mn-ea"/>
              <a:cs typeface="+mn-cs"/>
            </a:rPr>
            <a:t>14.8</a:t>
          </a:r>
          <a:r>
            <a:rPr kumimoji="1" lang="ja-JP" altLang="ja-JP" sz="1200">
              <a:solidFill>
                <a:schemeClr val="dk1"/>
              </a:solidFill>
              <a:effectLst/>
              <a:latin typeface="+mn-lt"/>
              <a:ea typeface="+mn-ea"/>
              <a:cs typeface="+mn-cs"/>
            </a:rPr>
            <a:t>億円）したことなどにより、</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ポイント増した。</a:t>
          </a:r>
          <a:endParaRPr lang="ja-JP" altLang="ja-JP" sz="1600">
            <a:effectLst/>
          </a:endParaRPr>
        </a:p>
        <a:p>
          <a:r>
            <a:rPr kumimoji="1" lang="ja-JP" altLang="ja-JP" sz="1200">
              <a:solidFill>
                <a:schemeClr val="dk1"/>
              </a:solidFill>
              <a:effectLst/>
              <a:latin typeface="+mn-lt"/>
              <a:ea typeface="+mn-ea"/>
              <a:cs typeface="+mn-cs"/>
            </a:rPr>
            <a:t>　今後は大型事業の実施による公債費の増が見込まれため、投資的経費の抑制に努める。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17356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941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164677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539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124460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大型事業に対する地方債発行額が増したことなどにより地方債現在高などが増したため、将来負担比率が類似都市平均を大きく上回っているが、</a:t>
          </a:r>
          <a:r>
            <a:rPr kumimoji="1" lang="ja-JP" altLang="ja-JP" sz="1000">
              <a:solidFill>
                <a:sysClr val="windowText" lastClr="000000"/>
              </a:solidFill>
              <a:effectLst/>
              <a:latin typeface="+mn-lt"/>
              <a:ea typeface="+mn-ea"/>
              <a:cs typeface="+mn-cs"/>
            </a:rPr>
            <a:t>早期健全化基準</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大きく下回</a:t>
          </a:r>
          <a:r>
            <a:rPr kumimoji="1" lang="ja-JP" altLang="en-US" sz="1000">
              <a:solidFill>
                <a:sysClr val="windowText" lastClr="000000"/>
              </a:solidFill>
              <a:effectLst/>
              <a:latin typeface="+mn-lt"/>
              <a:ea typeface="+mn-ea"/>
              <a:cs typeface="+mn-cs"/>
            </a:rPr>
            <a:t>っている。</a:t>
          </a:r>
          <a:endParaRPr kumimoji="1" lang="en-US" altLang="ja-JP" sz="1000">
            <a:solidFill>
              <a:sysClr val="windowText" lastClr="000000"/>
            </a:solidFill>
            <a:effectLst/>
            <a:latin typeface="+mn-lt"/>
            <a:ea typeface="+mn-ea"/>
            <a:cs typeface="+mn-cs"/>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将来負担額</a:t>
          </a:r>
          <a:r>
            <a:rPr kumimoji="1" lang="en-US"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・地方債現在高が増（</a:t>
          </a:r>
          <a:r>
            <a:rPr kumimoji="1" lang="en-US" altLang="ja-JP" sz="1050">
              <a:solidFill>
                <a:schemeClr val="dk1"/>
              </a:solidFill>
              <a:effectLst/>
              <a:latin typeface="+mn-lt"/>
              <a:ea typeface="+mn-ea"/>
              <a:cs typeface="+mn-cs"/>
            </a:rPr>
            <a:t>+86</a:t>
          </a:r>
          <a:r>
            <a:rPr kumimoji="1" lang="ja-JP" altLang="ja-JP" sz="1050">
              <a:solidFill>
                <a:schemeClr val="dk1"/>
              </a:solidFill>
              <a:effectLst/>
              <a:latin typeface="+mn-lt"/>
              <a:ea typeface="+mn-ea"/>
              <a:cs typeface="+mn-cs"/>
            </a:rPr>
            <a:t>億円）している。</a:t>
          </a:r>
          <a:endParaRPr lang="ja-JP" altLang="ja-JP" sz="1050">
            <a:effectLst/>
          </a:endParaRPr>
        </a:p>
        <a:p>
          <a:r>
            <a:rPr kumimoji="1" lang="ja-JP" altLang="ja-JP" sz="1050">
              <a:solidFill>
                <a:schemeClr val="dk1"/>
              </a:solidFill>
              <a:effectLst/>
              <a:latin typeface="+mn-lt"/>
              <a:ea typeface="+mn-ea"/>
              <a:cs typeface="+mn-cs"/>
            </a:rPr>
            <a:t>・組合積立額が</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48</a:t>
          </a:r>
          <a:r>
            <a:rPr kumimoji="1" lang="ja-JP" altLang="ja-JP" sz="1050">
              <a:solidFill>
                <a:schemeClr val="dk1"/>
              </a:solidFill>
              <a:effectLst/>
              <a:latin typeface="+mn-lt"/>
              <a:ea typeface="+mn-ea"/>
              <a:cs typeface="+mn-cs"/>
            </a:rPr>
            <a:t>億円）したことなどにより、退職手当負担見込額が</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+40</a:t>
          </a:r>
          <a:r>
            <a:rPr kumimoji="1" lang="ja-JP" altLang="ja-JP" sz="1050">
              <a:solidFill>
                <a:schemeClr val="dk1"/>
              </a:solidFill>
              <a:effectLst/>
              <a:latin typeface="+mn-lt"/>
              <a:ea typeface="+mn-ea"/>
              <a:cs typeface="+mn-cs"/>
            </a:rPr>
            <a:t>億円）している。</a:t>
          </a:r>
          <a:endParaRPr lang="ja-JP" altLang="ja-JP" sz="105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充当可能財源</a:t>
          </a:r>
          <a:r>
            <a:rPr kumimoji="1" lang="en-US" altLang="ja-JP" sz="1050">
              <a:solidFill>
                <a:schemeClr val="dk1"/>
              </a:solidFill>
              <a:effectLst/>
              <a:latin typeface="+mn-lt"/>
              <a:ea typeface="+mn-ea"/>
              <a:cs typeface="+mn-cs"/>
            </a:rPr>
            <a:t>】</a:t>
          </a:r>
          <a:endParaRPr kumimoji="0"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財政調整</a:t>
          </a:r>
          <a:r>
            <a:rPr kumimoji="1" lang="ja-JP" altLang="ja-JP" sz="1050">
              <a:solidFill>
                <a:schemeClr val="dk1"/>
              </a:solidFill>
              <a:effectLst/>
              <a:latin typeface="+mn-lt"/>
              <a:ea typeface="+mn-ea"/>
              <a:cs typeface="+mn-cs"/>
            </a:rPr>
            <a:t>基金</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減（▲</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など</a:t>
          </a:r>
          <a:r>
            <a:rPr kumimoji="1" lang="ja-JP" altLang="ja-JP" sz="1050">
              <a:solidFill>
                <a:schemeClr val="dk1"/>
              </a:solidFill>
              <a:effectLst/>
              <a:latin typeface="+mn-lt"/>
              <a:ea typeface="+mn-ea"/>
              <a:cs typeface="+mn-cs"/>
            </a:rPr>
            <a:t>により、充当可能基金が減（▲</a:t>
          </a:r>
          <a:r>
            <a:rPr kumimoji="1" lang="en-US" altLang="ja-JP" sz="1050">
              <a:solidFill>
                <a:schemeClr val="dk1"/>
              </a:solidFill>
              <a:effectLst/>
              <a:latin typeface="+mn-lt"/>
              <a:ea typeface="+mn-ea"/>
              <a:cs typeface="+mn-cs"/>
            </a:rPr>
            <a:t>21.4</a:t>
          </a:r>
          <a:r>
            <a:rPr kumimoji="1" lang="ja-JP" altLang="ja-JP" sz="1050">
              <a:solidFill>
                <a:schemeClr val="dk1"/>
              </a:solidFill>
              <a:effectLst/>
              <a:latin typeface="+mn-lt"/>
              <a:ea typeface="+mn-ea"/>
              <a:cs typeface="+mn-cs"/>
            </a:rPr>
            <a:t>億円）している。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121200</xdr:rowOff>
    </xdr:from>
    <xdr:to>
      <xdr:col>81</xdr:col>
      <xdr:colOff>44450</xdr:colOff>
      <xdr:row>18</xdr:row>
      <xdr:rowOff>16510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3035850"/>
          <a:ext cx="8382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15028</xdr:rowOff>
    </xdr:from>
    <xdr:to>
      <xdr:col>77</xdr:col>
      <xdr:colOff>44450</xdr:colOff>
      <xdr:row>17</xdr:row>
      <xdr:rowOff>121200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2967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75353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296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75353</xdr:rowOff>
    </xdr:from>
    <xdr:to>
      <xdr:col>68</xdr:col>
      <xdr:colOff>152400</xdr:colOff>
      <xdr:row>17</xdr:row>
      <xdr:rowOff>82592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00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137160</xdr:rowOff>
    </xdr:from>
    <xdr:to>
      <xdr:col>81</xdr:col>
      <xdr:colOff>95250</xdr:colOff>
      <xdr:row>18</xdr:row>
      <xdr:rowOff>67310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109237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70400</xdr:rowOff>
    </xdr:from>
    <xdr:to>
      <xdr:col>77</xdr:col>
      <xdr:colOff>95250</xdr:colOff>
      <xdr:row>18</xdr:row>
      <xdr:rowOff>550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156777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7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135678</xdr:rowOff>
    </xdr:from>
    <xdr:to>
      <xdr:col>73</xdr:col>
      <xdr:colOff>44450</xdr:colOff>
      <xdr:row>17</xdr:row>
      <xdr:rowOff>65828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50605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24553</xdr:rowOff>
    </xdr:from>
    <xdr:to>
      <xdr:col>68</xdr:col>
      <xdr:colOff>203200</xdr:colOff>
      <xdr:row>17</xdr:row>
      <xdr:rowOff>126153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110930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31792</xdr:rowOff>
    </xdr:from>
    <xdr:to>
      <xdr:col>64</xdr:col>
      <xdr:colOff>152400</xdr:colOff>
      <xdr:row>17</xdr:row>
      <xdr:rowOff>133392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118169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人件費は、</a:t>
          </a:r>
          <a:r>
            <a:rPr kumimoji="1" lang="en-US" altLang="ja-JP" sz="1300">
              <a:solidFill>
                <a:schemeClr val="dk1"/>
              </a:solidFill>
              <a:effectLst/>
              <a:latin typeface="+mn-lt"/>
              <a:ea typeface="+mn-ea"/>
              <a:cs typeface="+mn-cs"/>
            </a:rPr>
            <a:t>22.9</a:t>
          </a:r>
          <a:r>
            <a:rPr kumimoji="1" lang="ja-JP" altLang="ja-JP" sz="1300">
              <a:solidFill>
                <a:schemeClr val="dk1"/>
              </a:solidFill>
              <a:effectLst/>
              <a:latin typeface="+mn-lt"/>
              <a:ea typeface="+mn-ea"/>
              <a:cs typeface="+mn-cs"/>
            </a:rPr>
            <a:t>％と類似団体平均とほぼ同水準である。</a:t>
          </a:r>
          <a:endParaRPr lang="ja-JP" altLang="ja-JP" sz="1300">
            <a:effectLst/>
          </a:endParaRPr>
        </a:p>
        <a:p>
          <a:r>
            <a:rPr kumimoji="1" lang="ja-JP" altLang="ja-JP" sz="1300">
              <a:solidFill>
                <a:schemeClr val="dk1"/>
              </a:solidFill>
              <a:effectLst/>
              <a:latin typeface="+mn-lt"/>
              <a:ea typeface="+mn-ea"/>
              <a:cs typeface="+mn-cs"/>
            </a:rPr>
            <a:t>　人件費については微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して</a:t>
          </a:r>
          <a:r>
            <a:rPr kumimoji="1" lang="ja-JP" altLang="en-US" sz="1300">
              <a:solidFill>
                <a:schemeClr val="dk1"/>
              </a:solidFill>
              <a:effectLst/>
              <a:latin typeface="+mn-lt"/>
              <a:ea typeface="+mn-ea"/>
              <a:cs typeface="+mn-cs"/>
            </a:rPr>
            <a:t>おり</a:t>
          </a:r>
          <a:r>
            <a:rPr kumimoji="1" lang="ja-JP" altLang="ja-JP" sz="1300">
              <a:solidFill>
                <a:schemeClr val="dk1"/>
              </a:solidFill>
              <a:effectLst/>
              <a:latin typeface="+mn-lt"/>
              <a:ea typeface="+mn-ea"/>
              <a:cs typeface="+mn-cs"/>
            </a:rPr>
            <a:t>、今後とも民間委託の推進や指定管理者制度の導入拡大、職員給与の適正化などの取組みを通じて、人件費の抑制に努める。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物件費における経常事業費は、給食食材等調達費の皆増等により、前年比</a:t>
          </a:r>
          <a:r>
            <a:rPr kumimoji="1" lang="en-US" altLang="ja-JP" sz="1200">
              <a:solidFill>
                <a:schemeClr val="dk1"/>
              </a:solidFill>
              <a:effectLst/>
              <a:latin typeface="+mn-lt"/>
              <a:ea typeface="+mn-ea"/>
              <a:cs typeface="+mn-cs"/>
            </a:rPr>
            <a:t>14.9</a:t>
          </a:r>
          <a:r>
            <a:rPr kumimoji="1" lang="ja-JP" altLang="ja-JP" sz="1200">
              <a:solidFill>
                <a:schemeClr val="dk1"/>
              </a:solidFill>
              <a:effectLst/>
              <a:latin typeface="+mn-lt"/>
              <a:ea typeface="+mn-ea"/>
              <a:cs typeface="+mn-cs"/>
            </a:rPr>
            <a:t>億円の増となったことから、経常収支比率は前年比</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ポイント増となった。</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252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24493</xdr:rowOff>
    </xdr:from>
    <xdr:to>
      <xdr:col>74</xdr:col>
      <xdr:colOff>31750</xdr:colOff>
      <xdr:row>15</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136270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原爆被爆関連経費等により類似都市と比較して高い水準で推移している。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前年度と比べると原爆被爆者特別援護費が減したものの、</a:t>
          </a:r>
          <a:r>
            <a:rPr kumimoji="1" lang="ja-JP" altLang="en-US" sz="1200">
              <a:solidFill>
                <a:sysClr val="windowText" lastClr="000000"/>
              </a:solidFill>
              <a:effectLst/>
              <a:latin typeface="+mn-lt"/>
              <a:ea typeface="+mn-ea"/>
              <a:cs typeface="+mn-cs"/>
            </a:rPr>
            <a:t>児童扶養手当費や民間保育所等</a:t>
          </a:r>
          <a:r>
            <a:rPr kumimoji="1" lang="ja-JP" altLang="ja-JP" sz="1200">
              <a:solidFill>
                <a:sysClr val="windowText" lastClr="000000"/>
              </a:solidFill>
              <a:effectLst/>
              <a:latin typeface="+mn-lt"/>
              <a:ea typeface="+mn-ea"/>
              <a:cs typeface="+mn-cs"/>
            </a:rPr>
            <a:t>施設型給付費が</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したことなどの理由により扶助費にかかる経常一財が</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となったことから、</a:t>
          </a:r>
          <a:r>
            <a:rPr kumimoji="1" lang="en-US" altLang="ja-JP" sz="1200">
              <a:solidFill>
                <a:sysClr val="windowText" lastClr="000000"/>
              </a:solidFill>
              <a:effectLst/>
              <a:latin typeface="+mn-lt"/>
              <a:ea typeface="+mn-ea"/>
              <a:cs typeface="+mn-cs"/>
            </a:rPr>
            <a:t>0.7</a:t>
          </a:r>
          <a:r>
            <a:rPr kumimoji="1" lang="ja-JP" altLang="ja-JP" sz="1200">
              <a:solidFill>
                <a:sysClr val="windowText" lastClr="000000"/>
              </a:solidFill>
              <a:effectLst/>
              <a:latin typeface="+mn-lt"/>
              <a:ea typeface="+mn-ea"/>
              <a:cs typeface="+mn-cs"/>
            </a:rPr>
            <a:t>ポイント</a:t>
          </a:r>
          <a:r>
            <a:rPr kumimoji="1" lang="ja-JP" altLang="en-US" sz="1200">
              <a:solidFill>
                <a:sysClr val="windowText" lastClr="000000"/>
              </a:solidFill>
              <a:effectLst/>
              <a:latin typeface="+mn-lt"/>
              <a:ea typeface="+mn-ea"/>
              <a:cs typeface="+mn-cs"/>
            </a:rPr>
            <a:t>減</a:t>
          </a:r>
          <a:r>
            <a:rPr kumimoji="1" lang="ja-JP" altLang="ja-JP" sz="1200">
              <a:solidFill>
                <a:sysClr val="windowText" lastClr="000000"/>
              </a:solidFill>
              <a:effectLst/>
              <a:latin typeface="+mn-lt"/>
              <a:ea typeface="+mn-ea"/>
              <a:cs typeface="+mn-cs"/>
            </a:rPr>
            <a:t>となった。</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74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0</xdr:rowOff>
    </xdr:from>
    <xdr:to>
      <xdr:col>19</xdr:col>
      <xdr:colOff>187325</xdr:colOff>
      <xdr:row>60</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60</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95250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185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38100</xdr:rowOff>
    </xdr:from>
    <xdr:to>
      <xdr:col>20</xdr:col>
      <xdr:colOff>38100</xdr:colOff>
      <xdr:row>60</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120650</xdr:rowOff>
    </xdr:from>
    <xdr:to>
      <xdr:col>15</xdr:col>
      <xdr:colOff>149225</xdr:colOff>
      <xdr:row>60</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44450</xdr:rowOff>
    </xdr:from>
    <xdr:to>
      <xdr:col>11</xdr:col>
      <xdr:colOff>60325</xdr:colOff>
      <xdr:row>59</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特別会計等に対する繰出金が</a:t>
          </a:r>
          <a:r>
            <a:rPr kumimoji="1" lang="ja-JP" altLang="en-US" sz="1200">
              <a:solidFill>
                <a:schemeClr val="dk1"/>
              </a:solidFill>
              <a:effectLst/>
              <a:latin typeface="+mn-lt"/>
              <a:ea typeface="+mn-ea"/>
              <a:cs typeface="+mn-cs"/>
            </a:rPr>
            <a:t>横ばい</a:t>
          </a:r>
          <a:r>
            <a:rPr kumimoji="1" lang="ja-JP" altLang="ja-JP" sz="1200">
              <a:solidFill>
                <a:schemeClr val="dk1"/>
              </a:solidFill>
              <a:effectLst/>
              <a:latin typeface="+mn-lt"/>
              <a:ea typeface="+mn-ea"/>
              <a:cs typeface="+mn-cs"/>
            </a:rPr>
            <a:t>となったことに伴い、経常収支比率</a:t>
          </a:r>
          <a:r>
            <a:rPr kumimoji="1" lang="ja-JP" altLang="en-US" sz="1200">
              <a:solidFill>
                <a:schemeClr val="dk1"/>
              </a:solidFill>
              <a:effectLst/>
              <a:latin typeface="+mn-lt"/>
              <a:ea typeface="+mn-ea"/>
              <a:cs typeface="+mn-cs"/>
            </a:rPr>
            <a:t>も横ばい</a:t>
          </a:r>
          <a:r>
            <a:rPr kumimoji="1" lang="ja-JP" altLang="ja-JP" sz="1200">
              <a:solidFill>
                <a:schemeClr val="dk1"/>
              </a:solidFill>
              <a:effectLst/>
              <a:latin typeface="+mn-lt"/>
              <a:ea typeface="+mn-ea"/>
              <a:cs typeface="+mn-cs"/>
            </a:rPr>
            <a:t>となった。</a:t>
          </a:r>
          <a:endParaRPr lang="ja-JP" altLang="ja-JP" sz="16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133350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4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補助費等における経常事業費は、</a:t>
          </a:r>
          <a:r>
            <a:rPr kumimoji="1" lang="ja-JP" altLang="en-US" sz="1200">
              <a:solidFill>
                <a:schemeClr val="dk1"/>
              </a:solidFill>
              <a:effectLst/>
              <a:latin typeface="+mn-lt"/>
              <a:ea typeface="+mn-ea"/>
              <a:cs typeface="+mn-cs"/>
            </a:rPr>
            <a:t>補助金に終期を設定したこと</a:t>
          </a:r>
          <a:r>
            <a:rPr kumimoji="1" lang="ja-JP" altLang="ja-JP" sz="1200">
              <a:solidFill>
                <a:schemeClr val="dk1"/>
              </a:solidFill>
              <a:effectLst/>
              <a:latin typeface="+mn-lt"/>
              <a:ea typeface="+mn-ea"/>
              <a:cs typeface="+mn-cs"/>
            </a:rPr>
            <a:t>により、前年比</a:t>
          </a:r>
          <a:r>
            <a:rPr kumimoji="1" lang="en-US" altLang="ja-JP" sz="1200">
              <a:solidFill>
                <a:schemeClr val="dk1"/>
              </a:solidFill>
              <a:effectLst/>
              <a:latin typeface="+mn-lt"/>
              <a:ea typeface="+mn-ea"/>
              <a:cs typeface="+mn-cs"/>
            </a:rPr>
            <a:t>22.9</a:t>
          </a:r>
          <a:r>
            <a:rPr kumimoji="1" lang="ja-JP" altLang="ja-JP" sz="1200">
              <a:solidFill>
                <a:schemeClr val="dk1"/>
              </a:solidFill>
              <a:effectLst/>
              <a:latin typeface="+mn-lt"/>
              <a:ea typeface="+mn-ea"/>
              <a:cs typeface="+mn-cs"/>
            </a:rPr>
            <a:t>億円の減と</a:t>
          </a:r>
          <a:r>
            <a:rPr kumimoji="1" lang="ja-JP" altLang="en-US" sz="1200">
              <a:solidFill>
                <a:schemeClr val="dk1"/>
              </a:solidFill>
              <a:effectLst/>
              <a:latin typeface="+mn-lt"/>
              <a:ea typeface="+mn-ea"/>
              <a:cs typeface="+mn-cs"/>
            </a:rPr>
            <a:t>な</a:t>
          </a:r>
          <a:r>
            <a:rPr kumimoji="1" lang="ja-JP" altLang="ja-JP" sz="1200">
              <a:solidFill>
                <a:schemeClr val="dk1"/>
              </a:solidFill>
              <a:effectLst/>
              <a:latin typeface="+mn-lt"/>
              <a:ea typeface="+mn-ea"/>
              <a:cs typeface="+mn-cs"/>
            </a:rPr>
            <a:t>り、経常収支比率は前年比</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ポイント減となった。</a:t>
          </a:r>
          <a:endParaRPr lang="ja-JP" altLang="ja-JP" sz="1600">
            <a:effectLst/>
          </a:endParaRPr>
        </a:p>
        <a:p>
          <a:r>
            <a:rPr kumimoji="1" lang="ja-JP" altLang="ja-JP" sz="1200">
              <a:solidFill>
                <a:schemeClr val="dk1"/>
              </a:solidFill>
              <a:effectLst/>
              <a:latin typeface="+mn-lt"/>
              <a:ea typeface="+mn-ea"/>
              <a:cs typeface="+mn-cs"/>
            </a:rPr>
            <a:t>　今後も様々な団体等に対する補助金、負担金等について費用負担のあり方等を検証し、継続的に見直しを行いながら改善に努める。</a:t>
          </a:r>
          <a:endParaRPr lang="ja-JP" altLang="ja-JP" sz="16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39370</xdr:rowOff>
    </xdr:from>
    <xdr:to>
      <xdr:col>82</xdr:col>
      <xdr:colOff>107950</xdr:colOff>
      <xdr:row>33</xdr:row>
      <xdr:rowOff>100330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697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130810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5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130810</xdr:rowOff>
    </xdr:from>
    <xdr:to>
      <xdr:col>73</xdr:col>
      <xdr:colOff>180975</xdr:colOff>
      <xdr:row>33</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153670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160020</xdr:rowOff>
    </xdr:from>
    <xdr:to>
      <xdr:col>82</xdr:col>
      <xdr:colOff>158750</xdr:colOff>
      <xdr:row>33</xdr:row>
      <xdr:rowOff>90170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5097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80010</xdr:rowOff>
    </xdr:from>
    <xdr:to>
      <xdr:col>74</xdr:col>
      <xdr:colOff>31750</xdr:colOff>
      <xdr:row>34</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20337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102870</xdr:rowOff>
    </xdr:from>
    <xdr:to>
      <xdr:col>65</xdr:col>
      <xdr:colOff>53975</xdr:colOff>
      <xdr:row>34</xdr:row>
      <xdr:rowOff>33020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43197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臨時財政対策債の増</a:t>
          </a:r>
          <a:r>
            <a:rPr kumimoji="1" lang="ja-JP" altLang="en-US" sz="1200">
              <a:solidFill>
                <a:schemeClr val="dk1"/>
              </a:solidFill>
              <a:effectLst/>
              <a:latin typeface="+mn-lt"/>
              <a:ea typeface="+mn-ea"/>
              <a:cs typeface="+mn-cs"/>
            </a:rPr>
            <a:t>や</a:t>
          </a:r>
          <a:r>
            <a:rPr kumimoji="1" lang="ja-JP" altLang="ja-JP" sz="1200">
              <a:solidFill>
                <a:schemeClr val="dk1"/>
              </a:solidFill>
              <a:effectLst/>
              <a:latin typeface="+mn-lt"/>
              <a:ea typeface="+mn-ea"/>
              <a:cs typeface="+mn-cs"/>
            </a:rPr>
            <a:t>、公共</a:t>
          </a:r>
          <a:r>
            <a:rPr kumimoji="1" lang="ja-JP" altLang="en-US" sz="1200">
              <a:solidFill>
                <a:schemeClr val="dk1"/>
              </a:solidFill>
              <a:effectLst/>
              <a:latin typeface="+mn-lt"/>
              <a:ea typeface="+mn-ea"/>
              <a:cs typeface="+mn-cs"/>
            </a:rPr>
            <a:t>施設</a:t>
          </a:r>
          <a:r>
            <a:rPr kumimoji="1" lang="ja-JP" altLang="ja-JP" sz="1200">
              <a:solidFill>
                <a:schemeClr val="dk1"/>
              </a:solidFill>
              <a:effectLst/>
              <a:latin typeface="+mn-lt"/>
              <a:ea typeface="+mn-ea"/>
              <a:cs typeface="+mn-cs"/>
            </a:rPr>
            <a:t>先行取得等事業債の償還額の皆減により、公債費全体で</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今後は大型事業の実施による公債費の増が見込まれるが、単なる資金手当にすぎない地方債の発行を抑制するなど、公債費の抑制に努めていく。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682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153670</xdr:rowOff>
    </xdr:from>
    <xdr:to>
      <xdr:col>15</xdr:col>
      <xdr:colOff>98425</xdr:colOff>
      <xdr:row>79</xdr:row>
      <xdr:rowOff>161289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98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161289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163830</xdr:rowOff>
    </xdr:from>
    <xdr:to>
      <xdr:col>24</xdr:col>
      <xdr:colOff>76200</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135907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110489</xdr:rowOff>
    </xdr:from>
    <xdr:to>
      <xdr:col>11</xdr:col>
      <xdr:colOff>60325</xdr:colOff>
      <xdr:row>80</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25416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2557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扶助費</a:t>
          </a:r>
          <a:r>
            <a:rPr kumimoji="1" lang="ja-JP" altLang="ja-JP" sz="1200">
              <a:solidFill>
                <a:schemeClr val="dk1"/>
              </a:solidFill>
              <a:effectLst/>
              <a:latin typeface="+mn-lt"/>
              <a:ea typeface="+mn-ea"/>
              <a:cs typeface="+mn-cs"/>
            </a:rPr>
            <a:t>や</a:t>
          </a:r>
          <a:r>
            <a:rPr kumimoji="1" lang="ja-JP" altLang="en-US" sz="1200">
              <a:solidFill>
                <a:schemeClr val="dk1"/>
              </a:solidFill>
              <a:effectLst/>
              <a:latin typeface="+mn-lt"/>
              <a:ea typeface="+mn-ea"/>
              <a:cs typeface="+mn-cs"/>
            </a:rPr>
            <a:t>補助費</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により、公債費以外の経常収支比率は前年比</a:t>
          </a:r>
          <a:r>
            <a:rPr kumimoji="1" lang="en-US" altLang="ja-JP" sz="1200">
              <a:solidFill>
                <a:schemeClr val="dk1"/>
              </a:solidFill>
              <a:effectLst/>
              <a:latin typeface="+mn-lt"/>
              <a:ea typeface="+mn-ea"/>
              <a:cs typeface="+mn-cs"/>
            </a:rPr>
            <a:t>1.2%</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引き続き、</a:t>
          </a:r>
          <a:r>
            <a:rPr kumimoji="1" lang="ja-JP" altLang="ja-JP" sz="1200">
              <a:solidFill>
                <a:schemeClr val="dk1"/>
              </a:solidFill>
              <a:effectLst/>
              <a:latin typeface="+mn-lt"/>
              <a:ea typeface="+mn-ea"/>
              <a:cs typeface="+mn-cs"/>
            </a:rPr>
            <a:t>地方交付税に大きく依存しない、自主的かつ安定的な再生基盤を確立するため、引き続き行財政の改善に努める。</a:t>
          </a:r>
          <a:endParaRPr lang="ja-JP" altLang="ja-JP" sz="16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76</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29667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xdr:rowOff>
    </xdr:from>
    <xdr:to>
      <xdr:col>78</xdr:col>
      <xdr:colOff>69850</xdr:colOff>
      <xdr:row>76</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76</xdr:row>
      <xdr:rowOff>5080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943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76</xdr:row>
      <xdr:rowOff>5080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943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125730</xdr:rowOff>
    </xdr:from>
    <xdr:to>
      <xdr:col>74</xdr:col>
      <xdr:colOff>31750</xdr:colOff>
      <xdr:row>76</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151536</xdr:rowOff>
    </xdr:from>
    <xdr:to>
      <xdr:col>29</xdr:col>
      <xdr:colOff>127000</xdr:colOff>
      <xdr:row>17</xdr:row>
      <xdr:rowOff>12593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2361"/>
          <a:ext cx="647700" cy="3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12593</xdr:rowOff>
    </xdr:from>
    <xdr:to>
      <xdr:col>26</xdr:col>
      <xdr:colOff>50800</xdr:colOff>
      <xdr:row>17</xdr:row>
      <xdr:rowOff>80899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4868"/>
          <a:ext cx="698500" cy="6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80899</xdr:rowOff>
    </xdr:from>
    <xdr:to>
      <xdr:col>22</xdr:col>
      <xdr:colOff>114300</xdr:colOff>
      <xdr:row>17</xdr:row>
      <xdr:rowOff>140106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317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140106</xdr:rowOff>
    </xdr:from>
    <xdr:to>
      <xdr:col>18</xdr:col>
      <xdr:colOff>177800</xdr:colOff>
      <xdr:row>17</xdr:row>
      <xdr:rowOff>171425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02381"/>
          <a:ext cx="698500" cy="3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100736</xdr:rowOff>
    </xdr:from>
    <xdr:to>
      <xdr:col>29</xdr:col>
      <xdr:colOff>177800</xdr:colOff>
      <xdr:row>17</xdr:row>
      <xdr:rowOff>30886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72813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133243</xdr:rowOff>
    </xdr:from>
    <xdr:to>
      <xdr:col>26</xdr:col>
      <xdr:colOff>101600</xdr:colOff>
      <xdr:row>17</xdr:row>
      <xdr:rowOff>63393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48170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10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30099</xdr:rowOff>
    </xdr:from>
    <xdr:to>
      <xdr:col>22</xdr:col>
      <xdr:colOff>165100</xdr:colOff>
      <xdr:row>17</xdr:row>
      <xdr:rowOff>131699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89306</xdr:rowOff>
    </xdr:from>
    <xdr:to>
      <xdr:col>19</xdr:col>
      <xdr:colOff>38100</xdr:colOff>
      <xdr:row>18</xdr:row>
      <xdr:rowOff>19456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120625</xdr:rowOff>
    </xdr:from>
    <xdr:to>
      <xdr:col>15</xdr:col>
      <xdr:colOff>101600</xdr:colOff>
      <xdr:row>18</xdr:row>
      <xdr:rowOff>50775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35552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240767</xdr:rowOff>
    </xdr:from>
    <xdr:to>
      <xdr:col>29</xdr:col>
      <xdr:colOff>127000</xdr:colOff>
      <xdr:row>34</xdr:row>
      <xdr:rowOff>304432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08217"/>
          <a:ext cx="6477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294259</xdr:rowOff>
    </xdr:from>
    <xdr:to>
      <xdr:col>26</xdr:col>
      <xdr:colOff>50800</xdr:colOff>
      <xdr:row>34</xdr:row>
      <xdr:rowOff>304432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561709"/>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294259</xdr:rowOff>
    </xdr:from>
    <xdr:to>
      <xdr:col>22</xdr:col>
      <xdr:colOff>114300</xdr:colOff>
      <xdr:row>34</xdr:row>
      <xdr:rowOff>336779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1709"/>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336779</xdr:rowOff>
    </xdr:from>
    <xdr:to>
      <xdr:col>18</xdr:col>
      <xdr:colOff>177800</xdr:colOff>
      <xdr:row>35</xdr:row>
      <xdr:rowOff>30379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4229"/>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189967</xdr:rowOff>
    </xdr:from>
    <xdr:to>
      <xdr:col>29</xdr:col>
      <xdr:colOff>177800</xdr:colOff>
      <xdr:row>34</xdr:row>
      <xdr:rowOff>291567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35044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0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253632</xdr:rowOff>
    </xdr:from>
    <xdr:to>
      <xdr:col>26</xdr:col>
      <xdr:colOff>101600</xdr:colOff>
      <xdr:row>35</xdr:row>
      <xdr:rowOff>12332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22509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8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243459</xdr:rowOff>
    </xdr:from>
    <xdr:to>
      <xdr:col>22</xdr:col>
      <xdr:colOff>165100</xdr:colOff>
      <xdr:row>35</xdr:row>
      <xdr:rowOff>2159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1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12336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285979</xdr:rowOff>
    </xdr:from>
    <xdr:to>
      <xdr:col>19</xdr:col>
      <xdr:colOff>38100</xdr:colOff>
      <xdr:row>35</xdr:row>
      <xdr:rowOff>44679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54856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322479</xdr:rowOff>
    </xdr:from>
    <xdr:to>
      <xdr:col>15</xdr:col>
      <xdr:colOff>101600</xdr:colOff>
      <xdr:row>35</xdr:row>
      <xdr:rowOff>81179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89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91355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41533</xdr:rowOff>
    </xdr:from>
    <xdr:to>
      <xdr:col>24</xdr:col>
      <xdr:colOff>63500</xdr:colOff>
      <xdr:row>35</xdr:row>
      <xdr:rowOff>86567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2283"/>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35165</xdr:rowOff>
    </xdr:from>
    <xdr:to>
      <xdr:col>19</xdr:col>
      <xdr:colOff>177800</xdr:colOff>
      <xdr:row>35</xdr:row>
      <xdr:rowOff>86567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5915"/>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35165</xdr:rowOff>
    </xdr:from>
    <xdr:to>
      <xdr:col>15</xdr:col>
      <xdr:colOff>50800</xdr:colOff>
      <xdr:row>35</xdr:row>
      <xdr:rowOff>67821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5915"/>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67821</xdr:rowOff>
    </xdr:from>
    <xdr:to>
      <xdr:col>10</xdr:col>
      <xdr:colOff>114300</xdr:colOff>
      <xdr:row>35</xdr:row>
      <xdr:rowOff>85751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8571"/>
          <a:ext cx="8890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162183</xdr:rowOff>
    </xdr:from>
    <xdr:to>
      <xdr:col>24</xdr:col>
      <xdr:colOff>114300</xdr:colOff>
      <xdr:row>35</xdr:row>
      <xdr:rowOff>92333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35767</xdr:rowOff>
    </xdr:from>
    <xdr:to>
      <xdr:col>20</xdr:col>
      <xdr:colOff>38100</xdr:colOff>
      <xdr:row>35</xdr:row>
      <xdr:rowOff>137367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153894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155815</xdr:rowOff>
    </xdr:from>
    <xdr:to>
      <xdr:col>15</xdr:col>
      <xdr:colOff>101600</xdr:colOff>
      <xdr:row>35</xdr:row>
      <xdr:rowOff>85965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102492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17021</xdr:rowOff>
    </xdr:from>
    <xdr:to>
      <xdr:col>10</xdr:col>
      <xdr:colOff>165100</xdr:colOff>
      <xdr:row>35</xdr:row>
      <xdr:rowOff>118621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135148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34951</xdr:rowOff>
    </xdr:from>
    <xdr:to>
      <xdr:col>6</xdr:col>
      <xdr:colOff>38100</xdr:colOff>
      <xdr:row>35</xdr:row>
      <xdr:rowOff>136551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153078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121983</xdr:rowOff>
    </xdr:from>
    <xdr:to>
      <xdr:col>24</xdr:col>
      <xdr:colOff>63500</xdr:colOff>
      <xdr:row>57</xdr:row>
      <xdr:rowOff>94277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3183"/>
          <a:ext cx="838200" cy="1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94277</xdr:rowOff>
    </xdr:from>
    <xdr:to>
      <xdr:col>19</xdr:col>
      <xdr:colOff>177800</xdr:colOff>
      <xdr:row>58</xdr:row>
      <xdr:rowOff>25560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6927"/>
          <a:ext cx="889000" cy="10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24234</xdr:rowOff>
    </xdr:from>
    <xdr:to>
      <xdr:col>15</xdr:col>
      <xdr:colOff>50800</xdr:colOff>
      <xdr:row>58</xdr:row>
      <xdr:rowOff>25560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6833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24234</xdr:rowOff>
    </xdr:from>
    <xdr:to>
      <xdr:col>10</xdr:col>
      <xdr:colOff>114300</xdr:colOff>
      <xdr:row>58</xdr:row>
      <xdr:rowOff>34407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8334"/>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71183</xdr:rowOff>
    </xdr:from>
    <xdr:to>
      <xdr:col>24</xdr:col>
      <xdr:colOff>114300</xdr:colOff>
      <xdr:row>57</xdr:row>
      <xdr:rowOff>1333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94060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43477</xdr:rowOff>
    </xdr:from>
    <xdr:to>
      <xdr:col>20</xdr:col>
      <xdr:colOff>38100</xdr:colOff>
      <xdr:row>57</xdr:row>
      <xdr:rowOff>145077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136204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0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146210</xdr:rowOff>
    </xdr:from>
    <xdr:to>
      <xdr:col>15</xdr:col>
      <xdr:colOff>101600</xdr:colOff>
      <xdr:row>58</xdr:row>
      <xdr:rowOff>76360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67487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144884</xdr:rowOff>
    </xdr:from>
    <xdr:to>
      <xdr:col>10</xdr:col>
      <xdr:colOff>165100</xdr:colOff>
      <xdr:row>58</xdr:row>
      <xdr:rowOff>75034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66161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155057</xdr:rowOff>
    </xdr:from>
    <xdr:to>
      <xdr:col>6</xdr:col>
      <xdr:colOff>38100</xdr:colOff>
      <xdr:row>58</xdr:row>
      <xdr:rowOff>85207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76334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81787</xdr:rowOff>
    </xdr:from>
    <xdr:to>
      <xdr:col>24</xdr:col>
      <xdr:colOff>63500</xdr:colOff>
      <xdr:row>77</xdr:row>
      <xdr:rowOff>93751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83437"/>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93751</xdr:rowOff>
    </xdr:from>
    <xdr:to>
      <xdr:col>19</xdr:col>
      <xdr:colOff>177800</xdr:colOff>
      <xdr:row>77</xdr:row>
      <xdr:rowOff>107620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95401"/>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107620</xdr:rowOff>
    </xdr:from>
    <xdr:to>
      <xdr:col>15</xdr:col>
      <xdr:colOff>50800</xdr:colOff>
      <xdr:row>77</xdr:row>
      <xdr:rowOff>112344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09270"/>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54584</xdr:rowOff>
    </xdr:from>
    <xdr:to>
      <xdr:col>10</xdr:col>
      <xdr:colOff>114300</xdr:colOff>
      <xdr:row>77</xdr:row>
      <xdr:rowOff>112344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6234"/>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30987</xdr:rowOff>
    </xdr:from>
    <xdr:to>
      <xdr:col>24</xdr:col>
      <xdr:colOff>114300</xdr:colOff>
      <xdr:row>77</xdr:row>
      <xdr:rowOff>132587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42951</xdr:rowOff>
    </xdr:from>
    <xdr:to>
      <xdr:col>20</xdr:col>
      <xdr:colOff>38100</xdr:colOff>
      <xdr:row>77</xdr:row>
      <xdr:rowOff>144551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135678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56820</xdr:rowOff>
    </xdr:from>
    <xdr:to>
      <xdr:col>15</xdr:col>
      <xdr:colOff>101600</xdr:colOff>
      <xdr:row>77</xdr:row>
      <xdr:rowOff>158420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149547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61544</xdr:rowOff>
    </xdr:from>
    <xdr:to>
      <xdr:col>10</xdr:col>
      <xdr:colOff>165100</xdr:colOff>
      <xdr:row>77</xdr:row>
      <xdr:rowOff>163144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154271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3784</xdr:rowOff>
    </xdr:from>
    <xdr:to>
      <xdr:col>6</xdr:col>
      <xdr:colOff>38100</xdr:colOff>
      <xdr:row>77</xdr:row>
      <xdr:rowOff>105384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121911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38061</xdr:rowOff>
    </xdr:from>
    <xdr:to>
      <xdr:col>24</xdr:col>
      <xdr:colOff>63500</xdr:colOff>
      <xdr:row>90</xdr:row>
      <xdr:rowOff>51155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468561"/>
          <a:ext cx="8382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51155</xdr:rowOff>
    </xdr:from>
    <xdr:to>
      <xdr:col>19</xdr:col>
      <xdr:colOff>177800</xdr:colOff>
      <xdr:row>90</xdr:row>
      <xdr:rowOff>123228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481655"/>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109893</xdr:rowOff>
    </xdr:from>
    <xdr:to>
      <xdr:col>15</xdr:col>
      <xdr:colOff>50800</xdr:colOff>
      <xdr:row>90</xdr:row>
      <xdr:rowOff>123228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54039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109893</xdr:rowOff>
    </xdr:from>
    <xdr:to>
      <xdr:col>10</xdr:col>
      <xdr:colOff>114300</xdr:colOff>
      <xdr:row>90</xdr:row>
      <xdr:rowOff>130150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540393"/>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158711</xdr:rowOff>
    </xdr:from>
    <xdr:to>
      <xdr:col>24</xdr:col>
      <xdr:colOff>114300</xdr:colOff>
      <xdr:row>90</xdr:row>
      <xdr:rowOff>88861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4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73638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33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355</xdr:rowOff>
    </xdr:from>
    <xdr:to>
      <xdr:col>20</xdr:col>
      <xdr:colOff>38100</xdr:colOff>
      <xdr:row>90</xdr:row>
      <xdr:rowOff>101955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4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118482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20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72428</xdr:rowOff>
    </xdr:from>
    <xdr:to>
      <xdr:col>15</xdr:col>
      <xdr:colOff>101600</xdr:colOff>
      <xdr:row>91</xdr:row>
      <xdr:rowOff>2578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5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19105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27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59093</xdr:rowOff>
    </xdr:from>
    <xdr:to>
      <xdr:col>10</xdr:col>
      <xdr:colOff>165100</xdr:colOff>
      <xdr:row>90</xdr:row>
      <xdr:rowOff>160693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48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5770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26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79350</xdr:rowOff>
    </xdr:from>
    <xdr:to>
      <xdr:col>6</xdr:col>
      <xdr:colOff>38100</xdr:colOff>
      <xdr:row>91</xdr:row>
      <xdr:rowOff>9500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26027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3157</xdr:rowOff>
    </xdr:from>
    <xdr:to>
      <xdr:col>55</xdr:col>
      <xdr:colOff>0</xdr:colOff>
      <xdr:row>38</xdr:row>
      <xdr:rowOff>22223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61007"/>
          <a:ext cx="838200" cy="87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22223</xdr:rowOff>
    </xdr:from>
    <xdr:to>
      <xdr:col>50</xdr:col>
      <xdr:colOff>114300</xdr:colOff>
      <xdr:row>38</xdr:row>
      <xdr:rowOff>34072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7323"/>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34072</xdr:rowOff>
    </xdr:from>
    <xdr:to>
      <xdr:col>45</xdr:col>
      <xdr:colOff>177800</xdr:colOff>
      <xdr:row>38</xdr:row>
      <xdr:rowOff>36662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9172"/>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18588</xdr:rowOff>
    </xdr:from>
    <xdr:to>
      <xdr:col>41</xdr:col>
      <xdr:colOff>50800</xdr:colOff>
      <xdr:row>38</xdr:row>
      <xdr:rowOff>36662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33688"/>
          <a:ext cx="889000" cy="1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123807</xdr:rowOff>
    </xdr:from>
    <xdr:to>
      <xdr:col>55</xdr:col>
      <xdr:colOff>50800</xdr:colOff>
      <xdr:row>33</xdr:row>
      <xdr:rowOff>53957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1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146684</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6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142872</xdr:rowOff>
    </xdr:from>
    <xdr:to>
      <xdr:col>50</xdr:col>
      <xdr:colOff>165100</xdr:colOff>
      <xdr:row>38</xdr:row>
      <xdr:rowOff>73022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64150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154722</xdr:rowOff>
    </xdr:from>
    <xdr:to>
      <xdr:col>46</xdr:col>
      <xdr:colOff>38100</xdr:colOff>
      <xdr:row>38</xdr:row>
      <xdr:rowOff>84872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75999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157312</xdr:rowOff>
    </xdr:from>
    <xdr:to>
      <xdr:col>41</xdr:col>
      <xdr:colOff>101600</xdr:colOff>
      <xdr:row>38</xdr:row>
      <xdr:rowOff>87463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0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78589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139238</xdr:rowOff>
    </xdr:from>
    <xdr:to>
      <xdr:col>36</xdr:col>
      <xdr:colOff>165100</xdr:colOff>
      <xdr:row>38</xdr:row>
      <xdr:rowOff>69388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60515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7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127747</xdr:rowOff>
    </xdr:from>
    <xdr:to>
      <xdr:col>55</xdr:col>
      <xdr:colOff>0</xdr:colOff>
      <xdr:row>54</xdr:row>
      <xdr:rowOff>29172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43147"/>
          <a:ext cx="8382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29172</xdr:rowOff>
    </xdr:from>
    <xdr:to>
      <xdr:col>50</xdr:col>
      <xdr:colOff>114300</xdr:colOff>
      <xdr:row>57</xdr:row>
      <xdr:rowOff>16811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87472"/>
          <a:ext cx="889000" cy="5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148191</xdr:rowOff>
    </xdr:from>
    <xdr:to>
      <xdr:col>45</xdr:col>
      <xdr:colOff>177800</xdr:colOff>
      <xdr:row>57</xdr:row>
      <xdr:rowOff>16811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49391"/>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148191</xdr:rowOff>
    </xdr:from>
    <xdr:to>
      <xdr:col>41</xdr:col>
      <xdr:colOff>50800</xdr:colOff>
      <xdr:row>57</xdr:row>
      <xdr:rowOff>57779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49391"/>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76947</xdr:rowOff>
    </xdr:from>
    <xdr:to>
      <xdr:col>55</xdr:col>
      <xdr:colOff>50800</xdr:colOff>
      <xdr:row>53</xdr:row>
      <xdr:rowOff>7097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89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99824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149822</xdr:rowOff>
    </xdr:from>
    <xdr:to>
      <xdr:col>50</xdr:col>
      <xdr:colOff>165100</xdr:colOff>
      <xdr:row>54</xdr:row>
      <xdr:rowOff>79972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96499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137461</xdr:rowOff>
    </xdr:from>
    <xdr:to>
      <xdr:col>46</xdr:col>
      <xdr:colOff>38100</xdr:colOff>
      <xdr:row>57</xdr:row>
      <xdr:rowOff>67611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58738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97391</xdr:rowOff>
    </xdr:from>
    <xdr:to>
      <xdr:col>41</xdr:col>
      <xdr:colOff>101600</xdr:colOff>
      <xdr:row>57</xdr:row>
      <xdr:rowOff>27541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44068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7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6979</xdr:rowOff>
    </xdr:from>
    <xdr:to>
      <xdr:col>36</xdr:col>
      <xdr:colOff>165100</xdr:colOff>
      <xdr:row>57</xdr:row>
      <xdr:rowOff>108579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99706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46865</xdr:rowOff>
    </xdr:from>
    <xdr:to>
      <xdr:col>55</xdr:col>
      <xdr:colOff>0</xdr:colOff>
      <xdr:row>76</xdr:row>
      <xdr:rowOff>72698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562715"/>
          <a:ext cx="838200" cy="5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72698</xdr:rowOff>
    </xdr:from>
    <xdr:to>
      <xdr:col>50</xdr:col>
      <xdr:colOff>114300</xdr:colOff>
      <xdr:row>77</xdr:row>
      <xdr:rowOff>157004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02898"/>
          <a:ext cx="889000" cy="2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44306</xdr:rowOff>
    </xdr:from>
    <xdr:to>
      <xdr:col>45</xdr:col>
      <xdr:colOff>177800</xdr:colOff>
      <xdr:row>77</xdr:row>
      <xdr:rowOff>157004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5956"/>
          <a:ext cx="889000" cy="1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105776</xdr:rowOff>
    </xdr:from>
    <xdr:to>
      <xdr:col>41</xdr:col>
      <xdr:colOff>50800</xdr:colOff>
      <xdr:row>77</xdr:row>
      <xdr:rowOff>44306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35976"/>
          <a:ext cx="889000" cy="10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167515</xdr:rowOff>
    </xdr:from>
    <xdr:to>
      <xdr:col>55</xdr:col>
      <xdr:colOff>50800</xdr:colOff>
      <xdr:row>73</xdr:row>
      <xdr:rowOff>97665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5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18942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3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21898</xdr:rowOff>
    </xdr:from>
    <xdr:to>
      <xdr:col>50</xdr:col>
      <xdr:colOff>165100</xdr:colOff>
      <xdr:row>76</xdr:row>
      <xdr:rowOff>123498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140024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106204</xdr:rowOff>
    </xdr:from>
    <xdr:to>
      <xdr:col>46</xdr:col>
      <xdr:colOff>38100</xdr:colOff>
      <xdr:row>78</xdr:row>
      <xdr:rowOff>36354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27481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164956</xdr:rowOff>
    </xdr:from>
    <xdr:to>
      <xdr:col>41</xdr:col>
      <xdr:colOff>101600</xdr:colOff>
      <xdr:row>77</xdr:row>
      <xdr:rowOff>95106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111632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54976</xdr:rowOff>
    </xdr:from>
    <xdr:to>
      <xdr:col>36</xdr:col>
      <xdr:colOff>165100</xdr:colOff>
      <xdr:row>76</xdr:row>
      <xdr:rowOff>156576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6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104806</xdr:rowOff>
    </xdr:from>
    <xdr:to>
      <xdr:col>55</xdr:col>
      <xdr:colOff>0</xdr:colOff>
      <xdr:row>96</xdr:row>
      <xdr:rowOff>76459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92556"/>
          <a:ext cx="838200" cy="1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104806</xdr:rowOff>
    </xdr:from>
    <xdr:to>
      <xdr:col>50</xdr:col>
      <xdr:colOff>114300</xdr:colOff>
      <xdr:row>97</xdr:row>
      <xdr:rowOff>12843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92556"/>
          <a:ext cx="889000" cy="25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12843</xdr:rowOff>
    </xdr:from>
    <xdr:to>
      <xdr:col>45</xdr:col>
      <xdr:colOff>177800</xdr:colOff>
      <xdr:row>97</xdr:row>
      <xdr:rowOff>84934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43493"/>
          <a:ext cx="889000" cy="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84934</xdr:rowOff>
    </xdr:from>
    <xdr:to>
      <xdr:col>41</xdr:col>
      <xdr:colOff>50800</xdr:colOff>
      <xdr:row>98</xdr:row>
      <xdr:rowOff>22690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15584"/>
          <a:ext cx="8890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25659</xdr:rowOff>
    </xdr:from>
    <xdr:to>
      <xdr:col>55</xdr:col>
      <xdr:colOff>50800</xdr:colOff>
      <xdr:row>96</xdr:row>
      <xdr:rowOff>127259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8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48536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54006</xdr:rowOff>
    </xdr:from>
    <xdr:to>
      <xdr:col>50</xdr:col>
      <xdr:colOff>165100</xdr:colOff>
      <xdr:row>95</xdr:row>
      <xdr:rowOff>155606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1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133493</xdr:rowOff>
    </xdr:from>
    <xdr:to>
      <xdr:col>46</xdr:col>
      <xdr:colOff>38100</xdr:colOff>
      <xdr:row>97</xdr:row>
      <xdr:rowOff>63643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34134</xdr:rowOff>
    </xdr:from>
    <xdr:to>
      <xdr:col>41</xdr:col>
      <xdr:colOff>101600</xdr:colOff>
      <xdr:row>97</xdr:row>
      <xdr:rowOff>135734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126861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143340</xdr:rowOff>
    </xdr:from>
    <xdr:to>
      <xdr:col>36</xdr:col>
      <xdr:colOff>165100</xdr:colOff>
      <xdr:row>98</xdr:row>
      <xdr:rowOff>73490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64617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160579</xdr:rowOff>
    </xdr:from>
    <xdr:to>
      <xdr:col>85</xdr:col>
      <xdr:colOff>127000</xdr:colOff>
      <xdr:row>39</xdr:row>
      <xdr:rowOff>35516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75679"/>
          <a:ext cx="8382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33077</xdr:rowOff>
    </xdr:from>
    <xdr:to>
      <xdr:col>81</xdr:col>
      <xdr:colOff>50800</xdr:colOff>
      <xdr:row>39</xdr:row>
      <xdr:rowOff>35516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1962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33077</xdr:rowOff>
    </xdr:from>
    <xdr:to>
      <xdr:col>76</xdr:col>
      <xdr:colOff>114300</xdr:colOff>
      <xdr:row>39</xdr:row>
      <xdr:rowOff>40716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19627"/>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27629</xdr:rowOff>
    </xdr:from>
    <xdr:to>
      <xdr:col>71</xdr:col>
      <xdr:colOff>177800</xdr:colOff>
      <xdr:row>39</xdr:row>
      <xdr:rowOff>40716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14179"/>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109779</xdr:rowOff>
    </xdr:from>
    <xdr:to>
      <xdr:col>85</xdr:col>
      <xdr:colOff>177800</xdr:colOff>
      <xdr:row>39</xdr:row>
      <xdr:rowOff>39929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156166</xdr:rowOff>
    </xdr:from>
    <xdr:to>
      <xdr:col>81</xdr:col>
      <xdr:colOff>101600</xdr:colOff>
      <xdr:row>39</xdr:row>
      <xdr:rowOff>86316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77443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153727</xdr:rowOff>
    </xdr:from>
    <xdr:to>
      <xdr:col>76</xdr:col>
      <xdr:colOff>165100</xdr:colOff>
      <xdr:row>39</xdr:row>
      <xdr:rowOff>83877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75004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1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161366</xdr:rowOff>
    </xdr:from>
    <xdr:to>
      <xdr:col>72</xdr:col>
      <xdr:colOff>38100</xdr:colOff>
      <xdr:row>39</xdr:row>
      <xdr:rowOff>91516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82643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148279</xdr:rowOff>
    </xdr:from>
    <xdr:to>
      <xdr:col>67</xdr:col>
      <xdr:colOff>101600</xdr:colOff>
      <xdr:row>39</xdr:row>
      <xdr:rowOff>78429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69556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56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86779</xdr:rowOff>
    </xdr:from>
    <xdr:to>
      <xdr:col>85</xdr:col>
      <xdr:colOff>127000</xdr:colOff>
      <xdr:row>71</xdr:row>
      <xdr:rowOff>146147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259729"/>
          <a:ext cx="838200" cy="5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33606</xdr:rowOff>
    </xdr:from>
    <xdr:to>
      <xdr:col>81</xdr:col>
      <xdr:colOff>50800</xdr:colOff>
      <xdr:row>71</xdr:row>
      <xdr:rowOff>146147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035106"/>
          <a:ext cx="889000" cy="28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33606</xdr:rowOff>
    </xdr:from>
    <xdr:to>
      <xdr:col>76</xdr:col>
      <xdr:colOff>114300</xdr:colOff>
      <xdr:row>71</xdr:row>
      <xdr:rowOff>136980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035106"/>
          <a:ext cx="889000" cy="27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136980</xdr:rowOff>
    </xdr:from>
    <xdr:to>
      <xdr:col>71</xdr:col>
      <xdr:colOff>177800</xdr:colOff>
      <xdr:row>72</xdr:row>
      <xdr:rowOff>14816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309930"/>
          <a:ext cx="8890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35979</xdr:rowOff>
    </xdr:from>
    <xdr:to>
      <xdr:col>85</xdr:col>
      <xdr:colOff>177800</xdr:colOff>
      <xdr:row>71</xdr:row>
      <xdr:rowOff>137579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2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58856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06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95347</xdr:rowOff>
    </xdr:from>
    <xdr:to>
      <xdr:col>81</xdr:col>
      <xdr:colOff>101600</xdr:colOff>
      <xdr:row>72</xdr:row>
      <xdr:rowOff>25497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2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42024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04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154256</xdr:rowOff>
    </xdr:from>
    <xdr:to>
      <xdr:col>76</xdr:col>
      <xdr:colOff>165100</xdr:colOff>
      <xdr:row>70</xdr:row>
      <xdr:rowOff>84406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19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100933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17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86180</xdr:rowOff>
    </xdr:from>
    <xdr:to>
      <xdr:col>72</xdr:col>
      <xdr:colOff>38100</xdr:colOff>
      <xdr:row>72</xdr:row>
      <xdr:rowOff>16330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2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32857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0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135466</xdr:rowOff>
    </xdr:from>
    <xdr:to>
      <xdr:col>67</xdr:col>
      <xdr:colOff>101600</xdr:colOff>
      <xdr:row>72</xdr:row>
      <xdr:rowOff>65616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3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82143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0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100648</xdr:rowOff>
    </xdr:from>
    <xdr:to>
      <xdr:col>85</xdr:col>
      <xdr:colOff>127000</xdr:colOff>
      <xdr:row>98</xdr:row>
      <xdr:rowOff>66815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59848"/>
          <a:ext cx="838200" cy="3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29400</xdr:rowOff>
    </xdr:from>
    <xdr:to>
      <xdr:col>81</xdr:col>
      <xdr:colOff>50800</xdr:colOff>
      <xdr:row>98</xdr:row>
      <xdr:rowOff>66815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31500"/>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29400</xdr:rowOff>
    </xdr:from>
    <xdr:to>
      <xdr:col>76</xdr:col>
      <xdr:colOff>114300</xdr:colOff>
      <xdr:row>98</xdr:row>
      <xdr:rowOff>36982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3150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154711</xdr:rowOff>
    </xdr:from>
    <xdr:to>
      <xdr:col>71</xdr:col>
      <xdr:colOff>177800</xdr:colOff>
      <xdr:row>98</xdr:row>
      <xdr:rowOff>36982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13911"/>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49848</xdr:rowOff>
    </xdr:from>
    <xdr:to>
      <xdr:col>85</xdr:col>
      <xdr:colOff>177800</xdr:colOff>
      <xdr:row>96</xdr:row>
      <xdr:rowOff>151448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72725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16015</xdr:rowOff>
    </xdr:from>
    <xdr:to>
      <xdr:col>81</xdr:col>
      <xdr:colOff>101600</xdr:colOff>
      <xdr:row>98</xdr:row>
      <xdr:rowOff>117615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108742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150050</xdr:rowOff>
    </xdr:from>
    <xdr:to>
      <xdr:col>76</xdr:col>
      <xdr:colOff>165100</xdr:colOff>
      <xdr:row>98</xdr:row>
      <xdr:rowOff>80200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71327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8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157632</xdr:rowOff>
    </xdr:from>
    <xdr:to>
      <xdr:col>72</xdr:col>
      <xdr:colOff>38100</xdr:colOff>
      <xdr:row>98</xdr:row>
      <xdr:rowOff>87782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78909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8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103911</xdr:rowOff>
    </xdr:from>
    <xdr:to>
      <xdr:col>67</xdr:col>
      <xdr:colOff>101600</xdr:colOff>
      <xdr:row>97</xdr:row>
      <xdr:rowOff>34061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50588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39279</xdr:rowOff>
    </xdr:from>
    <xdr:to>
      <xdr:col>116</xdr:col>
      <xdr:colOff>63500</xdr:colOff>
      <xdr:row>34</xdr:row>
      <xdr:rowOff>17726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697129"/>
          <a:ext cx="8382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30788</xdr:rowOff>
    </xdr:from>
    <xdr:to>
      <xdr:col>111</xdr:col>
      <xdr:colOff>177800</xdr:colOff>
      <xdr:row>33</xdr:row>
      <xdr:rowOff>39279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68863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30788</xdr:rowOff>
    </xdr:from>
    <xdr:to>
      <xdr:col>107</xdr:col>
      <xdr:colOff>50800</xdr:colOff>
      <xdr:row>33</xdr:row>
      <xdr:rowOff>66385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688638"/>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141823</xdr:rowOff>
    </xdr:from>
    <xdr:to>
      <xdr:col>102</xdr:col>
      <xdr:colOff>114300</xdr:colOff>
      <xdr:row>33</xdr:row>
      <xdr:rowOff>66385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5628223"/>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138376</xdr:rowOff>
    </xdr:from>
    <xdr:to>
      <xdr:col>116</xdr:col>
      <xdr:colOff>114300</xdr:colOff>
      <xdr:row>34</xdr:row>
      <xdr:rowOff>68526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161253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64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159929</xdr:rowOff>
    </xdr:from>
    <xdr:to>
      <xdr:col>112</xdr:col>
      <xdr:colOff>38100</xdr:colOff>
      <xdr:row>33</xdr:row>
      <xdr:rowOff>90079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106606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42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151438</xdr:rowOff>
    </xdr:from>
    <xdr:to>
      <xdr:col>107</xdr:col>
      <xdr:colOff>101600</xdr:colOff>
      <xdr:row>33</xdr:row>
      <xdr:rowOff>81588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6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98115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41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15585</xdr:rowOff>
    </xdr:from>
    <xdr:to>
      <xdr:col>102</xdr:col>
      <xdr:colOff>165100</xdr:colOff>
      <xdr:row>33</xdr:row>
      <xdr:rowOff>117185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6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133712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44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91023</xdr:rowOff>
    </xdr:from>
    <xdr:to>
      <xdr:col>98</xdr:col>
      <xdr:colOff>38100</xdr:colOff>
      <xdr:row>33</xdr:row>
      <xdr:rowOff>21173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5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37700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3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132385</xdr:rowOff>
    </xdr:from>
    <xdr:to>
      <xdr:col>116</xdr:col>
      <xdr:colOff>63500</xdr:colOff>
      <xdr:row>59</xdr:row>
      <xdr:rowOff>40765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6485"/>
          <a:ext cx="838200" cy="7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110651</xdr:rowOff>
    </xdr:from>
    <xdr:to>
      <xdr:col>111</xdr:col>
      <xdr:colOff>177800</xdr:colOff>
      <xdr:row>59</xdr:row>
      <xdr:rowOff>40765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54751"/>
          <a:ext cx="8890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110651</xdr:rowOff>
    </xdr:from>
    <xdr:to>
      <xdr:col>107</xdr:col>
      <xdr:colOff>50800</xdr:colOff>
      <xdr:row>58</xdr:row>
      <xdr:rowOff>128401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4751"/>
          <a:ext cx="889000" cy="1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128401</xdr:rowOff>
    </xdr:from>
    <xdr:to>
      <xdr:col>102</xdr:col>
      <xdr:colOff>114300</xdr:colOff>
      <xdr:row>59</xdr:row>
      <xdr:rowOff>1642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2501"/>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81585</xdr:rowOff>
    </xdr:from>
    <xdr:to>
      <xdr:col>116</xdr:col>
      <xdr:colOff>114300</xdr:colOff>
      <xdr:row>59</xdr:row>
      <xdr:rowOff>11735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60012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161415</xdr:rowOff>
    </xdr:from>
    <xdr:to>
      <xdr:col>112</xdr:col>
      <xdr:colOff>38100</xdr:colOff>
      <xdr:row>59</xdr:row>
      <xdr:rowOff>91565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82692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59851</xdr:rowOff>
    </xdr:from>
    <xdr:to>
      <xdr:col>107</xdr:col>
      <xdr:colOff>101600</xdr:colOff>
      <xdr:row>58</xdr:row>
      <xdr:rowOff>161451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6528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7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77601</xdr:rowOff>
    </xdr:from>
    <xdr:to>
      <xdr:col>102</xdr:col>
      <xdr:colOff>165100</xdr:colOff>
      <xdr:row>59</xdr:row>
      <xdr:rowOff>7751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24278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9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122292</xdr:rowOff>
    </xdr:from>
    <xdr:to>
      <xdr:col>98</xdr:col>
      <xdr:colOff>38100</xdr:colOff>
      <xdr:row>59</xdr:row>
      <xdr:rowOff>52442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43569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153416</xdr:rowOff>
    </xdr:from>
    <xdr:to>
      <xdr:col>116</xdr:col>
      <xdr:colOff>63500</xdr:colOff>
      <xdr:row>73</xdr:row>
      <xdr:rowOff>30849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97816"/>
          <a:ext cx="8382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137261</xdr:rowOff>
    </xdr:from>
    <xdr:to>
      <xdr:col>111</xdr:col>
      <xdr:colOff>177800</xdr:colOff>
      <xdr:row>73</xdr:row>
      <xdr:rowOff>30849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481661"/>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137261</xdr:rowOff>
    </xdr:from>
    <xdr:to>
      <xdr:col>107</xdr:col>
      <xdr:colOff>50800</xdr:colOff>
      <xdr:row>73</xdr:row>
      <xdr:rowOff>89751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81661"/>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59386</xdr:rowOff>
    </xdr:from>
    <xdr:to>
      <xdr:col>102</xdr:col>
      <xdr:colOff>114300</xdr:colOff>
      <xdr:row>73</xdr:row>
      <xdr:rowOff>89751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575236"/>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102616</xdr:rowOff>
    </xdr:from>
    <xdr:to>
      <xdr:col>116</xdr:col>
      <xdr:colOff>114300</xdr:colOff>
      <xdr:row>73</xdr:row>
      <xdr:rowOff>32766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125493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151499</xdr:rowOff>
    </xdr:from>
    <xdr:to>
      <xdr:col>112</xdr:col>
      <xdr:colOff>38100</xdr:colOff>
      <xdr:row>73</xdr:row>
      <xdr:rowOff>81649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98176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86461</xdr:rowOff>
    </xdr:from>
    <xdr:to>
      <xdr:col>107</xdr:col>
      <xdr:colOff>101600</xdr:colOff>
      <xdr:row>73</xdr:row>
      <xdr:rowOff>16611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33138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38951</xdr:rowOff>
    </xdr:from>
    <xdr:to>
      <xdr:col>102</xdr:col>
      <xdr:colOff>165100</xdr:colOff>
      <xdr:row>73</xdr:row>
      <xdr:rowOff>140551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157078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8586</xdr:rowOff>
    </xdr:from>
    <xdr:to>
      <xdr:col>98</xdr:col>
      <xdr:colOff>38100</xdr:colOff>
      <xdr:row>73</xdr:row>
      <xdr:rowOff>110186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2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126713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9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669,275</a:t>
          </a:r>
          <a:r>
            <a:rPr kumimoji="1" lang="ja-JP" altLang="ja-JP" sz="1200">
              <a:solidFill>
                <a:schemeClr val="dk1"/>
              </a:solidFill>
              <a:effectLst/>
              <a:latin typeface="+mn-lt"/>
              <a:ea typeface="+mn-ea"/>
              <a:cs typeface="+mn-cs"/>
            </a:rPr>
            <a:t>円となっている。</a:t>
          </a:r>
          <a:endParaRPr lang="ja-JP" altLang="ja-JP" sz="1200">
            <a:effectLst/>
          </a:endParaRPr>
        </a:p>
        <a:p>
          <a:r>
            <a:rPr kumimoji="1" lang="ja-JP" altLang="ja-JP" sz="1200">
              <a:solidFill>
                <a:schemeClr val="dk1"/>
              </a:solidFill>
              <a:effectLst/>
              <a:latin typeface="+mn-lt"/>
              <a:ea typeface="+mn-ea"/>
              <a:cs typeface="+mn-cs"/>
            </a:rPr>
            <a:t>　主な構成項目である人件費は、住民一人当たり</a:t>
          </a:r>
          <a:r>
            <a:rPr kumimoji="1" lang="en-US" altLang="ja-JP" sz="1200">
              <a:solidFill>
                <a:schemeClr val="dk1"/>
              </a:solidFill>
              <a:effectLst/>
              <a:latin typeface="+mn-lt"/>
              <a:ea typeface="+mn-ea"/>
              <a:cs typeface="+mn-cs"/>
            </a:rPr>
            <a:t>62,756</a:t>
          </a:r>
          <a:r>
            <a:rPr kumimoji="1" lang="ja-JP" altLang="ja-JP" sz="1200">
              <a:solidFill>
                <a:schemeClr val="dk1"/>
              </a:solidFill>
              <a:effectLst/>
              <a:latin typeface="+mn-lt"/>
              <a:ea typeface="+mn-ea"/>
              <a:cs typeface="+mn-cs"/>
            </a:rPr>
            <a:t>円となっており、類似団体と</a:t>
          </a:r>
          <a:r>
            <a:rPr kumimoji="1" lang="ja-JP" altLang="en-US" sz="1200">
              <a:solidFill>
                <a:schemeClr val="dk1"/>
              </a:solidFill>
              <a:effectLst/>
              <a:latin typeface="+mn-lt"/>
              <a:ea typeface="+mn-ea"/>
              <a:cs typeface="+mn-cs"/>
            </a:rPr>
            <a:t>同程度である。</a:t>
          </a:r>
          <a:endParaRPr lang="ja-JP" altLang="ja-JP" sz="1200">
            <a:effectLst/>
          </a:endParaRPr>
        </a:p>
        <a:p>
          <a:r>
            <a:rPr kumimoji="1" lang="ja-JP" altLang="ja-JP" sz="1200">
              <a:solidFill>
                <a:schemeClr val="dk1"/>
              </a:solidFill>
              <a:effectLst/>
              <a:latin typeface="+mn-lt"/>
              <a:ea typeface="+mn-ea"/>
              <a:cs typeface="+mn-cs"/>
            </a:rPr>
            <a:t>　扶助費は住民一人当たり</a:t>
          </a:r>
          <a:r>
            <a:rPr kumimoji="1" lang="en-US" altLang="ja-JP" sz="1200">
              <a:solidFill>
                <a:schemeClr val="dk1"/>
              </a:solidFill>
              <a:effectLst/>
              <a:latin typeface="+mn-lt"/>
              <a:ea typeface="+mn-ea"/>
              <a:cs typeface="+mn-cs"/>
            </a:rPr>
            <a:t>182,003</a:t>
          </a:r>
          <a:r>
            <a:rPr kumimoji="1" lang="ja-JP" altLang="ja-JP" sz="1200">
              <a:solidFill>
                <a:schemeClr val="dk1"/>
              </a:solidFill>
              <a:effectLst/>
              <a:latin typeface="+mn-lt"/>
              <a:ea typeface="+mn-ea"/>
              <a:cs typeface="+mn-cs"/>
            </a:rPr>
            <a:t>円となっており、原爆被爆関連経費等により類似都市と比較して高い水準で推移している。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公債費は住民一人当たり</a:t>
          </a:r>
          <a:r>
            <a:rPr kumimoji="1" lang="en-US" altLang="ja-JP" sz="1200">
              <a:solidFill>
                <a:schemeClr val="dk1"/>
              </a:solidFill>
              <a:effectLst/>
              <a:latin typeface="+mn-lt"/>
              <a:ea typeface="+mn-ea"/>
              <a:cs typeface="+mn-cs"/>
            </a:rPr>
            <a:t>54,815</a:t>
          </a:r>
          <a:r>
            <a:rPr kumimoji="1" lang="ja-JP" altLang="ja-JP" sz="1200">
              <a:solidFill>
                <a:schemeClr val="dk1"/>
              </a:solidFill>
              <a:effectLst/>
              <a:latin typeface="+mn-lt"/>
              <a:ea typeface="+mn-ea"/>
              <a:cs typeface="+mn-cs"/>
            </a:rPr>
            <a:t>円となっており、</a:t>
          </a:r>
          <a:r>
            <a:rPr kumimoji="1" lang="ja-JP" altLang="en-US" sz="1200">
              <a:solidFill>
                <a:schemeClr val="dk1"/>
              </a:solidFill>
              <a:effectLst/>
              <a:latin typeface="+mn-lt"/>
              <a:ea typeface="+mn-ea"/>
              <a:cs typeface="+mn-cs"/>
            </a:rPr>
            <a:t>令和元</a:t>
          </a:r>
          <a:r>
            <a:rPr kumimoji="1" lang="ja-JP" altLang="ja-JP" sz="1200">
              <a:solidFill>
                <a:schemeClr val="dk1"/>
              </a:solidFill>
              <a:effectLst/>
              <a:latin typeface="+mn-lt"/>
              <a:ea typeface="+mn-ea"/>
              <a:cs typeface="+mn-cs"/>
            </a:rPr>
            <a:t>年度と</a:t>
          </a:r>
          <a:r>
            <a:rPr kumimoji="1" lang="ja-JP" altLang="en-US" sz="1200">
              <a:solidFill>
                <a:schemeClr val="dk1"/>
              </a:solidFill>
              <a:effectLst/>
              <a:latin typeface="+mn-lt"/>
              <a:ea typeface="+mn-ea"/>
              <a:cs typeface="+mn-cs"/>
            </a:rPr>
            <a:t>同程度であるが、</a:t>
          </a:r>
          <a:r>
            <a:rPr kumimoji="1" lang="ja-JP" altLang="ja-JP" sz="1200">
              <a:solidFill>
                <a:schemeClr val="dk1"/>
              </a:solidFill>
              <a:effectLst/>
              <a:latin typeface="+mn-lt"/>
              <a:ea typeface="+mn-ea"/>
              <a:cs typeface="+mn-cs"/>
            </a:rPr>
            <a:t>類似都市と比較して高い水準で推移している。</a:t>
          </a:r>
          <a:endParaRPr lang="ja-JP" altLang="ja-JP" sz="1200">
            <a:effectLst/>
          </a:endParaRPr>
        </a:p>
        <a:p>
          <a:r>
            <a:rPr kumimoji="1" lang="ja-JP" altLang="ja-JP" sz="1200">
              <a:solidFill>
                <a:schemeClr val="dk1"/>
              </a:solidFill>
              <a:effectLst/>
              <a:latin typeface="+mn-lt"/>
              <a:ea typeface="+mn-ea"/>
              <a:cs typeface="+mn-cs"/>
            </a:rPr>
            <a:t>　普通建設事業費は住民一人当たり</a:t>
          </a:r>
          <a:r>
            <a:rPr kumimoji="1" lang="en-US" altLang="ja-JP" sz="1200">
              <a:solidFill>
                <a:schemeClr val="dk1"/>
              </a:solidFill>
              <a:effectLst/>
              <a:latin typeface="+mn-lt"/>
              <a:ea typeface="+mn-ea"/>
              <a:cs typeface="+mn-cs"/>
            </a:rPr>
            <a:t>91,732</a:t>
          </a:r>
          <a:r>
            <a:rPr kumimoji="1" lang="ja-JP" altLang="ja-JP" sz="1200">
              <a:solidFill>
                <a:schemeClr val="dk1"/>
              </a:solidFill>
              <a:effectLst/>
              <a:latin typeface="+mn-lt"/>
              <a:ea typeface="+mn-ea"/>
              <a:cs typeface="+mn-cs"/>
            </a:rPr>
            <a:t>円となっており、</a:t>
          </a:r>
          <a:r>
            <a:rPr kumimoji="1" lang="ja-JP" altLang="en-US" sz="1200">
              <a:solidFill>
                <a:schemeClr val="dk1"/>
              </a:solidFill>
              <a:effectLst/>
              <a:latin typeface="+mn-lt"/>
              <a:ea typeface="+mn-ea"/>
              <a:cs typeface="+mn-cs"/>
            </a:rPr>
            <a:t>公共施設の新規建設事業</a:t>
          </a:r>
          <a:r>
            <a:rPr kumimoji="1" lang="ja-JP" altLang="ja-JP" sz="1200">
              <a:solidFill>
                <a:schemeClr val="dk1"/>
              </a:solidFill>
              <a:effectLst/>
              <a:latin typeface="+mn-lt"/>
              <a:ea typeface="+mn-ea"/>
              <a:cs typeface="+mn-cs"/>
            </a:rPr>
            <a:t>に多額の費用を要</a:t>
          </a:r>
          <a:r>
            <a:rPr kumimoji="1" lang="ja-JP" altLang="en-US" sz="1200">
              <a:solidFill>
                <a:schemeClr val="dk1"/>
              </a:solidFill>
              <a:effectLst/>
              <a:latin typeface="+mn-lt"/>
              <a:ea typeface="+mn-ea"/>
              <a:cs typeface="+mn-cs"/>
            </a:rPr>
            <a:t>した</a:t>
          </a:r>
          <a:r>
            <a:rPr kumimoji="1" lang="ja-JP" altLang="ja-JP" sz="1200">
              <a:solidFill>
                <a:schemeClr val="dk1"/>
              </a:solidFill>
              <a:effectLst/>
              <a:latin typeface="+mn-lt"/>
              <a:ea typeface="+mn-ea"/>
              <a:cs typeface="+mn-cs"/>
            </a:rPr>
            <a:t>ことが要因である。</a:t>
          </a:r>
          <a:endParaRPr lang="ja-JP" altLang="ja-JP" sz="12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411,505
408,342
405.86
280,911,919
275,410,157
2,749,005
100,200,608
265,238,903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39116</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986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39116</xdr:rowOff>
    </xdr:from>
    <xdr:to>
      <xdr:col>19</xdr:col>
      <xdr:colOff>177800</xdr:colOff>
      <xdr:row>35</xdr:row>
      <xdr:rowOff>74168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986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129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34544</xdr:rowOff>
    </xdr:from>
    <xdr:to>
      <xdr:col>10</xdr:col>
      <xdr:colOff>114300</xdr:colOff>
      <xdr:row>35</xdr:row>
      <xdr:rowOff>50546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52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24892</xdr:rowOff>
    </xdr:from>
    <xdr:to>
      <xdr:col>24</xdr:col>
      <xdr:colOff>114300</xdr:colOff>
      <xdr:row>35</xdr:row>
      <xdr:rowOff>126492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47769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159766</xdr:rowOff>
    </xdr:from>
    <xdr:to>
      <xdr:col>20</xdr:col>
      <xdr:colOff>38100</xdr:colOff>
      <xdr:row>35</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23368</xdr:rowOff>
    </xdr:from>
    <xdr:to>
      <xdr:col>15</xdr:col>
      <xdr:colOff>101600</xdr:colOff>
      <xdr:row>35</xdr:row>
      <xdr:rowOff>124968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141495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171196</xdr:rowOff>
    </xdr:from>
    <xdr:to>
      <xdr:col>10</xdr:col>
      <xdr:colOff>165100</xdr:colOff>
      <xdr:row>35</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117873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155194</xdr:rowOff>
    </xdr:from>
    <xdr:to>
      <xdr:col>6</xdr:col>
      <xdr:colOff>38100</xdr:colOff>
      <xdr:row>35</xdr:row>
      <xdr:rowOff>85344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101871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13415</xdr:rowOff>
    </xdr:from>
    <xdr:to>
      <xdr:col>24</xdr:col>
      <xdr:colOff>63500</xdr:colOff>
      <xdr:row>58</xdr:row>
      <xdr:rowOff>141584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57365"/>
          <a:ext cx="838200" cy="13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137871</xdr:rowOff>
    </xdr:from>
    <xdr:to>
      <xdr:col>19</xdr:col>
      <xdr:colOff>177800</xdr:colOff>
      <xdr:row>58</xdr:row>
      <xdr:rowOff>141584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81971"/>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137871</xdr:rowOff>
    </xdr:from>
    <xdr:to>
      <xdr:col>15</xdr:col>
      <xdr:colOff>50800</xdr:colOff>
      <xdr:row>58</xdr:row>
      <xdr:rowOff>151979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81971"/>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109068</xdr:rowOff>
    </xdr:from>
    <xdr:to>
      <xdr:col>10</xdr:col>
      <xdr:colOff>114300</xdr:colOff>
      <xdr:row>58</xdr:row>
      <xdr:rowOff>151979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53168"/>
          <a:ext cx="889000" cy="4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134065</xdr:rowOff>
    </xdr:from>
    <xdr:to>
      <xdr:col>24</xdr:col>
      <xdr:colOff>114300</xdr:colOff>
      <xdr:row>51</xdr:row>
      <xdr:rowOff>64215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48992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2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90784</xdr:rowOff>
    </xdr:from>
    <xdr:to>
      <xdr:col>20</xdr:col>
      <xdr:colOff>38100</xdr:colOff>
      <xdr:row>59</xdr:row>
      <xdr:rowOff>20934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37461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8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87071</xdr:rowOff>
    </xdr:from>
    <xdr:to>
      <xdr:col>15</xdr:col>
      <xdr:colOff>101600</xdr:colOff>
      <xdr:row>59</xdr:row>
      <xdr:rowOff>17221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33748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101179</xdr:rowOff>
    </xdr:from>
    <xdr:to>
      <xdr:col>10</xdr:col>
      <xdr:colOff>165100</xdr:colOff>
      <xdr:row>59</xdr:row>
      <xdr:rowOff>31329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4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47856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58268</xdr:rowOff>
    </xdr:from>
    <xdr:to>
      <xdr:col>6</xdr:col>
      <xdr:colOff>38100</xdr:colOff>
      <xdr:row>58</xdr:row>
      <xdr:rowOff>159868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4945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103679</xdr:rowOff>
    </xdr:from>
    <xdr:to>
      <xdr:col>24</xdr:col>
      <xdr:colOff>63500</xdr:colOff>
      <xdr:row>74</xdr:row>
      <xdr:rowOff>44254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19529"/>
          <a:ext cx="838200" cy="1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44254</xdr:rowOff>
    </xdr:from>
    <xdr:to>
      <xdr:col>19</xdr:col>
      <xdr:colOff>177800</xdr:colOff>
      <xdr:row>74</xdr:row>
      <xdr:rowOff>133855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731554"/>
          <a:ext cx="889000" cy="8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118549</xdr:rowOff>
    </xdr:from>
    <xdr:to>
      <xdr:col>15</xdr:col>
      <xdr:colOff>50800</xdr:colOff>
      <xdr:row>74</xdr:row>
      <xdr:rowOff>133855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805849"/>
          <a:ext cx="889000" cy="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118549</xdr:rowOff>
    </xdr:from>
    <xdr:to>
      <xdr:col>10</xdr:col>
      <xdr:colOff>114300</xdr:colOff>
      <xdr:row>74</xdr:row>
      <xdr:rowOff>160155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05849"/>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52879</xdr:rowOff>
    </xdr:from>
    <xdr:to>
      <xdr:col>24</xdr:col>
      <xdr:colOff>114300</xdr:colOff>
      <xdr:row>73</xdr:row>
      <xdr:rowOff>154479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75756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164904</xdr:rowOff>
    </xdr:from>
    <xdr:to>
      <xdr:col>20</xdr:col>
      <xdr:colOff>38100</xdr:colOff>
      <xdr:row>74</xdr:row>
      <xdr:rowOff>95054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68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111581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4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83055</xdr:rowOff>
    </xdr:from>
    <xdr:to>
      <xdr:col>15</xdr:col>
      <xdr:colOff>101600</xdr:colOff>
      <xdr:row>75</xdr:row>
      <xdr:rowOff>13205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7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29732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67749</xdr:rowOff>
    </xdr:from>
    <xdr:to>
      <xdr:col>10</xdr:col>
      <xdr:colOff>165100</xdr:colOff>
      <xdr:row>74</xdr:row>
      <xdr:rowOff>169349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14426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5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109355</xdr:rowOff>
    </xdr:from>
    <xdr:to>
      <xdr:col>6</xdr:col>
      <xdr:colOff>38100</xdr:colOff>
      <xdr:row>75</xdr:row>
      <xdr:rowOff>39505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79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56032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57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7821</xdr:rowOff>
    </xdr:from>
    <xdr:to>
      <xdr:col>24</xdr:col>
      <xdr:colOff>62865</xdr:colOff>
      <xdr:row>98</xdr:row>
      <xdr:rowOff>62959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81221"/>
          <a:ext cx="1270" cy="1083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66786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62959</xdr:rowOff>
    </xdr:from>
    <xdr:to>
      <xdr:col>24</xdr:col>
      <xdr:colOff>152400</xdr:colOff>
      <xdr:row>98</xdr:row>
      <xdr:rowOff>62959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125948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7821</xdr:rowOff>
    </xdr:from>
    <xdr:to>
      <xdr:col>24</xdr:col>
      <xdr:colOff>152400</xdr:colOff>
      <xdr:row>92</xdr:row>
      <xdr:rowOff>7821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7821</xdr:rowOff>
    </xdr:from>
    <xdr:to>
      <xdr:col>24</xdr:col>
      <xdr:colOff>63500</xdr:colOff>
      <xdr:row>92</xdr:row>
      <xdr:rowOff>61221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781221"/>
          <a:ext cx="838200" cy="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52422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73995</xdr:rowOff>
    </xdr:from>
    <xdr:to>
      <xdr:col>24</xdr:col>
      <xdr:colOff>114300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38545</xdr:rowOff>
    </xdr:from>
    <xdr:to>
      <xdr:col>19</xdr:col>
      <xdr:colOff>177800</xdr:colOff>
      <xdr:row>92</xdr:row>
      <xdr:rowOff>61221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811945"/>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89929</xdr:rowOff>
    </xdr:from>
    <xdr:to>
      <xdr:col>20</xdr:col>
      <xdr:colOff>38100</xdr:colOff>
      <xdr:row>97</xdr:row>
      <xdr:rowOff>20079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11206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133437</xdr:rowOff>
    </xdr:from>
    <xdr:to>
      <xdr:col>15</xdr:col>
      <xdr:colOff>50800</xdr:colOff>
      <xdr:row>92</xdr:row>
      <xdr:rowOff>38545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735387"/>
          <a:ext cx="889000" cy="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105200</xdr:rowOff>
    </xdr:from>
    <xdr:to>
      <xdr:col>15</xdr:col>
      <xdr:colOff>101600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26477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161395</xdr:rowOff>
    </xdr:from>
    <xdr:to>
      <xdr:col>10</xdr:col>
      <xdr:colOff>114300</xdr:colOff>
      <xdr:row>91</xdr:row>
      <xdr:rowOff>133437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591895"/>
          <a:ext cx="889000" cy="14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146918</xdr:rowOff>
    </xdr:from>
    <xdr:to>
      <xdr:col>10</xdr:col>
      <xdr:colOff>165100</xdr:colOff>
      <xdr:row>97</xdr:row>
      <xdr:rowOff>77068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68195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146416</xdr:rowOff>
    </xdr:from>
    <xdr:to>
      <xdr:col>6</xdr:col>
      <xdr:colOff>38100</xdr:colOff>
      <xdr:row>97</xdr:row>
      <xdr:rowOff>76566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67693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128471</xdr:rowOff>
    </xdr:from>
    <xdr:to>
      <xdr:col>24</xdr:col>
      <xdr:colOff>114300</xdr:colOff>
      <xdr:row>92</xdr:row>
      <xdr:rowOff>58621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7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81498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6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10421</xdr:rowOff>
    </xdr:from>
    <xdr:to>
      <xdr:col>20</xdr:col>
      <xdr:colOff>38100</xdr:colOff>
      <xdr:row>92</xdr:row>
      <xdr:rowOff>112021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7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128548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5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159195</xdr:rowOff>
    </xdr:from>
    <xdr:to>
      <xdr:col>15</xdr:col>
      <xdr:colOff>101600</xdr:colOff>
      <xdr:row>92</xdr:row>
      <xdr:rowOff>89345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105872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82637</xdr:rowOff>
    </xdr:from>
    <xdr:to>
      <xdr:col>10</xdr:col>
      <xdr:colOff>165100</xdr:colOff>
      <xdr:row>92</xdr:row>
      <xdr:rowOff>12787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6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29314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4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110595</xdr:rowOff>
    </xdr:from>
    <xdr:to>
      <xdr:col>6</xdr:col>
      <xdr:colOff>38100</xdr:colOff>
      <xdr:row>91</xdr:row>
      <xdr:rowOff>40745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54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57272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31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136499</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1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85699</xdr:rowOff>
    </xdr:from>
    <xdr:to>
      <xdr:col>36</xdr:col>
      <xdr:colOff>165100</xdr:colOff>
      <xdr:row>39</xdr:row>
      <xdr:rowOff>15849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6976</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3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84322</xdr:rowOff>
    </xdr:from>
    <xdr:to>
      <xdr:col>55</xdr:col>
      <xdr:colOff>0</xdr:colOff>
      <xdr:row>55</xdr:row>
      <xdr:rowOff>93694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1407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22085</xdr:rowOff>
    </xdr:from>
    <xdr:to>
      <xdr:col>50</xdr:col>
      <xdr:colOff>114300</xdr:colOff>
      <xdr:row>55</xdr:row>
      <xdr:rowOff>93694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51835"/>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138157</xdr:rowOff>
    </xdr:from>
    <xdr:to>
      <xdr:col>45</xdr:col>
      <xdr:colOff>177800</xdr:colOff>
      <xdr:row>55</xdr:row>
      <xdr:rowOff>22085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96457"/>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138157</xdr:rowOff>
    </xdr:from>
    <xdr:to>
      <xdr:col>41</xdr:col>
      <xdr:colOff>50800</xdr:colOff>
      <xdr:row>54</xdr:row>
      <xdr:rowOff>147701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96457"/>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33522</xdr:rowOff>
    </xdr:from>
    <xdr:to>
      <xdr:col>55</xdr:col>
      <xdr:colOff>50800</xdr:colOff>
      <xdr:row>55</xdr:row>
      <xdr:rowOff>135122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56399</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1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42894</xdr:rowOff>
    </xdr:from>
    <xdr:to>
      <xdr:col>50</xdr:col>
      <xdr:colOff>165100</xdr:colOff>
      <xdr:row>55</xdr:row>
      <xdr:rowOff>144494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161021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4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142735</xdr:rowOff>
    </xdr:from>
    <xdr:to>
      <xdr:col>46</xdr:col>
      <xdr:colOff>38100</xdr:colOff>
      <xdr:row>55</xdr:row>
      <xdr:rowOff>72885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89412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1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87357</xdr:rowOff>
    </xdr:from>
    <xdr:to>
      <xdr:col>41</xdr:col>
      <xdr:colOff>101600</xdr:colOff>
      <xdr:row>55</xdr:row>
      <xdr:rowOff>17507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34034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1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96901</xdr:rowOff>
    </xdr:from>
    <xdr:to>
      <xdr:col>36</xdr:col>
      <xdr:colOff>165100</xdr:colOff>
      <xdr:row>55</xdr:row>
      <xdr:rowOff>27051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43578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13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31941</xdr:rowOff>
    </xdr:from>
    <xdr:to>
      <xdr:col>55</xdr:col>
      <xdr:colOff>0</xdr:colOff>
      <xdr:row>77</xdr:row>
      <xdr:rowOff>167360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62141"/>
          <a:ext cx="838200" cy="30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167360</xdr:rowOff>
    </xdr:from>
    <xdr:to>
      <xdr:col>50</xdr:col>
      <xdr:colOff>114300</xdr:colOff>
      <xdr:row>78</xdr:row>
      <xdr:rowOff>54711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69010"/>
          <a:ext cx="8890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54711</xdr:rowOff>
    </xdr:from>
    <xdr:to>
      <xdr:col>45</xdr:col>
      <xdr:colOff>177800</xdr:colOff>
      <xdr:row>78</xdr:row>
      <xdr:rowOff>82652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7811"/>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82652</xdr:rowOff>
    </xdr:from>
    <xdr:to>
      <xdr:col>41</xdr:col>
      <xdr:colOff>50800</xdr:colOff>
      <xdr:row>78</xdr:row>
      <xdr:rowOff>104978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55752"/>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152591</xdr:rowOff>
    </xdr:from>
    <xdr:to>
      <xdr:col>55</xdr:col>
      <xdr:colOff>50800</xdr:colOff>
      <xdr:row>76</xdr:row>
      <xdr:rowOff>82741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4018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116560</xdr:rowOff>
    </xdr:from>
    <xdr:to>
      <xdr:col>50</xdr:col>
      <xdr:colOff>165100</xdr:colOff>
      <xdr:row>78</xdr:row>
      <xdr:rowOff>46710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63237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9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3911</xdr:rowOff>
    </xdr:from>
    <xdr:to>
      <xdr:col>46</xdr:col>
      <xdr:colOff>38100</xdr:colOff>
      <xdr:row>78</xdr:row>
      <xdr:rowOff>105511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31852</xdr:rowOff>
    </xdr:from>
    <xdr:to>
      <xdr:col>41</xdr:col>
      <xdr:colOff>101600</xdr:colOff>
      <xdr:row>78</xdr:row>
      <xdr:rowOff>133452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124579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9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54178</xdr:rowOff>
    </xdr:from>
    <xdr:to>
      <xdr:col>36</xdr:col>
      <xdr:colOff>165100</xdr:colOff>
      <xdr:row>78</xdr:row>
      <xdr:rowOff>155778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146905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2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165951</xdr:rowOff>
    </xdr:from>
    <xdr:to>
      <xdr:col>55</xdr:col>
      <xdr:colOff>0</xdr:colOff>
      <xdr:row>95</xdr:row>
      <xdr:rowOff>35058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282251"/>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165951</xdr:rowOff>
    </xdr:from>
    <xdr:to>
      <xdr:col>50</xdr:col>
      <xdr:colOff>114300</xdr:colOff>
      <xdr:row>95</xdr:row>
      <xdr:rowOff>145414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82251"/>
          <a:ext cx="889000" cy="1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137452</xdr:rowOff>
    </xdr:from>
    <xdr:to>
      <xdr:col>45</xdr:col>
      <xdr:colOff>177800</xdr:colOff>
      <xdr:row>95</xdr:row>
      <xdr:rowOff>145414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25202"/>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137452</xdr:rowOff>
    </xdr:from>
    <xdr:to>
      <xdr:col>41</xdr:col>
      <xdr:colOff>50800</xdr:colOff>
      <xdr:row>96</xdr:row>
      <xdr:rowOff>70529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25202"/>
          <a:ext cx="889000" cy="10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155708</xdr:rowOff>
    </xdr:from>
    <xdr:to>
      <xdr:col>55</xdr:col>
      <xdr:colOff>50800</xdr:colOff>
      <xdr:row>95</xdr:row>
      <xdr:rowOff>85858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115151</xdr:rowOff>
    </xdr:from>
    <xdr:to>
      <xdr:col>50</xdr:col>
      <xdr:colOff>165100</xdr:colOff>
      <xdr:row>95</xdr:row>
      <xdr:rowOff>45301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61828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94614</xdr:rowOff>
    </xdr:from>
    <xdr:to>
      <xdr:col>46</xdr:col>
      <xdr:colOff>38100</xdr:colOff>
      <xdr:row>96</xdr:row>
      <xdr:rowOff>24764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86652</xdr:rowOff>
    </xdr:from>
    <xdr:to>
      <xdr:col>41</xdr:col>
      <xdr:colOff>101600</xdr:colOff>
      <xdr:row>96</xdr:row>
      <xdr:rowOff>16802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33329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19729</xdr:rowOff>
    </xdr:from>
    <xdr:to>
      <xdr:col>36</xdr:col>
      <xdr:colOff>165100</xdr:colOff>
      <xdr:row>96</xdr:row>
      <xdr:rowOff>121329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137856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5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127617</xdr:rowOff>
    </xdr:from>
    <xdr:to>
      <xdr:col>85</xdr:col>
      <xdr:colOff>127000</xdr:colOff>
      <xdr:row>36</xdr:row>
      <xdr:rowOff>108131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956917"/>
          <a:ext cx="838200" cy="3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127617</xdr:rowOff>
    </xdr:from>
    <xdr:to>
      <xdr:col>81</xdr:col>
      <xdr:colOff>50800</xdr:colOff>
      <xdr:row>38</xdr:row>
      <xdr:rowOff>58819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956917"/>
          <a:ext cx="889000" cy="6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58819</xdr:rowOff>
    </xdr:from>
    <xdr:to>
      <xdr:col>76</xdr:col>
      <xdr:colOff>114300</xdr:colOff>
      <xdr:row>38</xdr:row>
      <xdr:rowOff>119344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73919"/>
          <a:ext cx="889000" cy="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58057</xdr:rowOff>
    </xdr:from>
    <xdr:to>
      <xdr:col>71</xdr:col>
      <xdr:colOff>177800</xdr:colOff>
      <xdr:row>38</xdr:row>
      <xdr:rowOff>119344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73157"/>
          <a:ext cx="889000" cy="6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57331</xdr:rowOff>
    </xdr:from>
    <xdr:to>
      <xdr:col>85</xdr:col>
      <xdr:colOff>177800</xdr:colOff>
      <xdr:row>36</xdr:row>
      <xdr:rowOff>158931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80208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76817</xdr:rowOff>
    </xdr:from>
    <xdr:to>
      <xdr:col>81</xdr:col>
      <xdr:colOff>101600</xdr:colOff>
      <xdr:row>35</xdr:row>
      <xdr:rowOff>6967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23494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6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8019</xdr:rowOff>
    </xdr:from>
    <xdr:to>
      <xdr:col>76</xdr:col>
      <xdr:colOff>165100</xdr:colOff>
      <xdr:row>38</xdr:row>
      <xdr:rowOff>109619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100746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68544</xdr:rowOff>
    </xdr:from>
    <xdr:to>
      <xdr:col>72</xdr:col>
      <xdr:colOff>38100</xdr:colOff>
      <xdr:row>38</xdr:row>
      <xdr:rowOff>170144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8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161271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7257</xdr:rowOff>
    </xdr:from>
    <xdr:to>
      <xdr:col>67</xdr:col>
      <xdr:colOff>101600</xdr:colOff>
      <xdr:row>38</xdr:row>
      <xdr:rowOff>108857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99984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98247</xdr:rowOff>
    </xdr:from>
    <xdr:to>
      <xdr:col>85</xdr:col>
      <xdr:colOff>127000</xdr:colOff>
      <xdr:row>57</xdr:row>
      <xdr:rowOff>38544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99447"/>
          <a:ext cx="838200" cy="1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98247</xdr:rowOff>
    </xdr:from>
    <xdr:to>
      <xdr:col>81</xdr:col>
      <xdr:colOff>50800</xdr:colOff>
      <xdr:row>58</xdr:row>
      <xdr:rowOff>66815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99447"/>
          <a:ext cx="889000" cy="3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66815</xdr:rowOff>
    </xdr:from>
    <xdr:to>
      <xdr:col>76</xdr:col>
      <xdr:colOff>114300</xdr:colOff>
      <xdr:row>59</xdr:row>
      <xdr:rowOff>71806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10915"/>
          <a:ext cx="889000" cy="17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57938</xdr:rowOff>
    </xdr:from>
    <xdr:to>
      <xdr:col>71</xdr:col>
      <xdr:colOff>177800</xdr:colOff>
      <xdr:row>59</xdr:row>
      <xdr:rowOff>71806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73488"/>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159194</xdr:rowOff>
    </xdr:from>
    <xdr:to>
      <xdr:col>85</xdr:col>
      <xdr:colOff>177800</xdr:colOff>
      <xdr:row>57</xdr:row>
      <xdr:rowOff>89344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137621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3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47447</xdr:rowOff>
    </xdr:from>
    <xdr:to>
      <xdr:col>81</xdr:col>
      <xdr:colOff>101600</xdr:colOff>
      <xdr:row>56</xdr:row>
      <xdr:rowOff>149047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140174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16015</xdr:rowOff>
    </xdr:from>
    <xdr:to>
      <xdr:col>76</xdr:col>
      <xdr:colOff>165100</xdr:colOff>
      <xdr:row>58</xdr:row>
      <xdr:rowOff>117615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108742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21006</xdr:rowOff>
    </xdr:from>
    <xdr:to>
      <xdr:col>72</xdr:col>
      <xdr:colOff>38100</xdr:colOff>
      <xdr:row>59</xdr:row>
      <xdr:rowOff>122606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1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113733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2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7138</xdr:rowOff>
    </xdr:from>
    <xdr:to>
      <xdr:col>67</xdr:col>
      <xdr:colOff>101600</xdr:colOff>
      <xdr:row>59</xdr:row>
      <xdr:rowOff>108738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1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99865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21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160579</xdr:rowOff>
    </xdr:from>
    <xdr:to>
      <xdr:col>85</xdr:col>
      <xdr:colOff>127000</xdr:colOff>
      <xdr:row>79</xdr:row>
      <xdr:rowOff>35516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33679"/>
          <a:ext cx="8382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33077</xdr:rowOff>
    </xdr:from>
    <xdr:to>
      <xdr:col>81</xdr:col>
      <xdr:colOff>50800</xdr:colOff>
      <xdr:row>79</xdr:row>
      <xdr:rowOff>35516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762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33077</xdr:rowOff>
    </xdr:from>
    <xdr:to>
      <xdr:col>76</xdr:col>
      <xdr:colOff>114300</xdr:colOff>
      <xdr:row>79</xdr:row>
      <xdr:rowOff>40717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7627"/>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27629</xdr:rowOff>
    </xdr:from>
    <xdr:to>
      <xdr:col>71</xdr:col>
      <xdr:colOff>177800</xdr:colOff>
      <xdr:row>79</xdr:row>
      <xdr:rowOff>40717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2179"/>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109779</xdr:rowOff>
    </xdr:from>
    <xdr:to>
      <xdr:col>85</xdr:col>
      <xdr:colOff>177800</xdr:colOff>
      <xdr:row>79</xdr:row>
      <xdr:rowOff>39929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156166</xdr:rowOff>
    </xdr:from>
    <xdr:to>
      <xdr:col>81</xdr:col>
      <xdr:colOff>101600</xdr:colOff>
      <xdr:row>79</xdr:row>
      <xdr:rowOff>86316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77443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153727</xdr:rowOff>
    </xdr:from>
    <xdr:to>
      <xdr:col>76</xdr:col>
      <xdr:colOff>165100</xdr:colOff>
      <xdr:row>79</xdr:row>
      <xdr:rowOff>83877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75004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9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161367</xdr:rowOff>
    </xdr:from>
    <xdr:to>
      <xdr:col>72</xdr:col>
      <xdr:colOff>38100</xdr:colOff>
      <xdr:row>79</xdr:row>
      <xdr:rowOff>91517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82644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148279</xdr:rowOff>
    </xdr:from>
    <xdr:to>
      <xdr:col>67</xdr:col>
      <xdr:colOff>101600</xdr:colOff>
      <xdr:row>79</xdr:row>
      <xdr:rowOff>78429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69556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4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86779</xdr:rowOff>
    </xdr:from>
    <xdr:to>
      <xdr:col>85</xdr:col>
      <xdr:colOff>127000</xdr:colOff>
      <xdr:row>91</xdr:row>
      <xdr:rowOff>146146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688729"/>
          <a:ext cx="8382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33607</xdr:rowOff>
    </xdr:from>
    <xdr:to>
      <xdr:col>81</xdr:col>
      <xdr:colOff>50800</xdr:colOff>
      <xdr:row>91</xdr:row>
      <xdr:rowOff>146146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464107"/>
          <a:ext cx="889000" cy="28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33607</xdr:rowOff>
    </xdr:from>
    <xdr:to>
      <xdr:col>76</xdr:col>
      <xdr:colOff>114300</xdr:colOff>
      <xdr:row>91</xdr:row>
      <xdr:rowOff>136979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464107"/>
          <a:ext cx="889000" cy="27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136979</xdr:rowOff>
    </xdr:from>
    <xdr:to>
      <xdr:col>71</xdr:col>
      <xdr:colOff>177800</xdr:colOff>
      <xdr:row>92</xdr:row>
      <xdr:rowOff>14816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738929"/>
          <a:ext cx="889000" cy="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35979</xdr:rowOff>
    </xdr:from>
    <xdr:to>
      <xdr:col>85</xdr:col>
      <xdr:colOff>177800</xdr:colOff>
      <xdr:row>91</xdr:row>
      <xdr:rowOff>137579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58856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48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95346</xdr:rowOff>
    </xdr:from>
    <xdr:to>
      <xdr:col>81</xdr:col>
      <xdr:colOff>101600</xdr:colOff>
      <xdr:row>92</xdr:row>
      <xdr:rowOff>25496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6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42023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47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154257</xdr:rowOff>
    </xdr:from>
    <xdr:to>
      <xdr:col>76</xdr:col>
      <xdr:colOff>165100</xdr:colOff>
      <xdr:row>90</xdr:row>
      <xdr:rowOff>84407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4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100934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18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86179</xdr:rowOff>
    </xdr:from>
    <xdr:to>
      <xdr:col>72</xdr:col>
      <xdr:colOff>38100</xdr:colOff>
      <xdr:row>92</xdr:row>
      <xdr:rowOff>16329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6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32856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4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135466</xdr:rowOff>
    </xdr:from>
    <xdr:to>
      <xdr:col>67</xdr:col>
      <xdr:colOff>101600</xdr:colOff>
      <xdr:row>92</xdr:row>
      <xdr:rowOff>65616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7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82143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5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34163</xdr:rowOff>
    </xdr:from>
    <xdr:to>
      <xdr:col>116</xdr:col>
      <xdr:colOff>63500</xdr:colOff>
      <xdr:row>37</xdr:row>
      <xdr:rowOff>11684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863463"/>
          <a:ext cx="838200" cy="4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36085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51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11684</xdr:rowOff>
    </xdr:from>
    <xdr:to>
      <xdr:col>111</xdr:col>
      <xdr:colOff>177800</xdr:colOff>
      <xdr:row>37</xdr:row>
      <xdr:rowOff>21590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63553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2938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21590</xdr:rowOff>
    </xdr:from>
    <xdr:to>
      <xdr:col>107</xdr:col>
      <xdr:colOff>50800</xdr:colOff>
      <xdr:row>37</xdr:row>
      <xdr:rowOff>54737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36524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146575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152273</xdr:rowOff>
    </xdr:from>
    <xdr:to>
      <xdr:col>102</xdr:col>
      <xdr:colOff>114300</xdr:colOff>
      <xdr:row>37</xdr:row>
      <xdr:rowOff>54737</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324473"/>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90187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158767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154813</xdr:rowOff>
    </xdr:from>
    <xdr:to>
      <xdr:col>116</xdr:col>
      <xdr:colOff>114300</xdr:colOff>
      <xdr:row>34</xdr:row>
      <xdr:rowOff>84963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6240</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66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132334</xdr:rowOff>
    </xdr:from>
    <xdr:to>
      <xdr:col>112</xdr:col>
      <xdr:colOff>38100</xdr:colOff>
      <xdr:row>37</xdr:row>
      <xdr:rowOff>62484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79011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142240</xdr:rowOff>
    </xdr:from>
    <xdr:to>
      <xdr:col>107</xdr:col>
      <xdr:colOff>101600</xdr:colOff>
      <xdr:row>37</xdr:row>
      <xdr:rowOff>72390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88917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0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3937</xdr:rowOff>
    </xdr:from>
    <xdr:to>
      <xdr:col>102</xdr:col>
      <xdr:colOff>165100</xdr:colOff>
      <xdr:row>37</xdr:row>
      <xdr:rowOff>105537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122064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12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101473</xdr:rowOff>
    </xdr:from>
    <xdr:to>
      <xdr:col>98</xdr:col>
      <xdr:colOff>38100</xdr:colOff>
      <xdr:row>37</xdr:row>
      <xdr:rowOff>31623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48150</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04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民生費は、住民一人当たり</a:t>
          </a:r>
          <a:r>
            <a:rPr kumimoji="1" lang="en-US" altLang="ja-JP" sz="1200">
              <a:solidFill>
                <a:schemeClr val="dk1"/>
              </a:solidFill>
              <a:effectLst/>
              <a:latin typeface="+mn-lt"/>
              <a:ea typeface="+mn-ea"/>
              <a:cs typeface="+mn-cs"/>
            </a:rPr>
            <a:t>214,059</a:t>
          </a:r>
          <a:r>
            <a:rPr kumimoji="1" lang="ja-JP" altLang="ja-JP" sz="1200">
              <a:solidFill>
                <a:schemeClr val="dk1"/>
              </a:solidFill>
              <a:effectLst/>
              <a:latin typeface="+mn-lt"/>
              <a:ea typeface="+mn-ea"/>
              <a:cs typeface="+mn-cs"/>
            </a:rPr>
            <a:t>円となっており、類似団体平均に比べ高い状況となっている。これは、生活保護にかかる被保護率が高く、生活保護費にかかる扶助費が高いことが主な要因である。</a:t>
          </a:r>
          <a:endParaRPr lang="ja-JP" altLang="ja-JP" sz="1600">
            <a:effectLst/>
          </a:endParaRPr>
        </a:p>
        <a:p>
          <a:r>
            <a:rPr kumimoji="1" lang="ja-JP" altLang="ja-JP" sz="1200">
              <a:solidFill>
                <a:schemeClr val="dk1"/>
              </a:solidFill>
              <a:effectLst/>
              <a:latin typeface="+mn-lt"/>
              <a:ea typeface="+mn-ea"/>
              <a:cs typeface="+mn-cs"/>
            </a:rPr>
            <a:t>衛生費は、住民一人当たり</a:t>
          </a:r>
          <a:r>
            <a:rPr kumimoji="1" lang="en-US" altLang="ja-JP" sz="1200">
              <a:solidFill>
                <a:schemeClr val="dk1"/>
              </a:solidFill>
              <a:effectLst/>
              <a:latin typeface="+mn-lt"/>
              <a:ea typeface="+mn-ea"/>
              <a:cs typeface="+mn-cs"/>
            </a:rPr>
            <a:t>70,769</a:t>
          </a:r>
          <a:r>
            <a:rPr kumimoji="1" lang="ja-JP" altLang="ja-JP" sz="1200">
              <a:solidFill>
                <a:schemeClr val="dk1"/>
              </a:solidFill>
              <a:effectLst/>
              <a:latin typeface="+mn-lt"/>
              <a:ea typeface="+mn-ea"/>
              <a:cs typeface="+mn-cs"/>
            </a:rPr>
            <a:t>円となっている。これは、</a:t>
          </a:r>
          <a:r>
            <a:rPr kumimoji="1" lang="ja-JP" altLang="en-US" sz="1200">
              <a:solidFill>
                <a:schemeClr val="dk1"/>
              </a:solidFill>
              <a:effectLst/>
              <a:latin typeface="+mn-lt"/>
              <a:ea typeface="+mn-ea"/>
              <a:cs typeface="+mn-cs"/>
            </a:rPr>
            <a:t>地方独立行政法人長崎市立病院機構への貸付金の増など</a:t>
          </a:r>
          <a:r>
            <a:rPr kumimoji="1" lang="ja-JP" altLang="ja-JP" sz="1200">
              <a:solidFill>
                <a:schemeClr val="dk1"/>
              </a:solidFill>
              <a:effectLst/>
              <a:latin typeface="+mn-lt"/>
              <a:ea typeface="+mn-ea"/>
              <a:cs typeface="+mn-cs"/>
            </a:rPr>
            <a:t>により、前年度より住民一人当たりのコストは</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している。なお、衛生費は原爆被爆関連経費等により類似都市と比較して高い水準で推移している。</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公債費は住民一人当たり</a:t>
          </a:r>
          <a:r>
            <a:rPr kumimoji="1" lang="en-US" altLang="ja-JP" sz="1200">
              <a:solidFill>
                <a:schemeClr val="dk1"/>
              </a:solidFill>
              <a:effectLst/>
              <a:latin typeface="+mn-lt"/>
              <a:ea typeface="+mn-ea"/>
              <a:cs typeface="+mn-cs"/>
            </a:rPr>
            <a:t>54,815</a:t>
          </a:r>
          <a:r>
            <a:rPr kumimoji="1" lang="ja-JP" altLang="ja-JP" sz="1200">
              <a:solidFill>
                <a:schemeClr val="dk1"/>
              </a:solidFill>
              <a:effectLst/>
              <a:latin typeface="+mn-lt"/>
              <a:ea typeface="+mn-ea"/>
              <a:cs typeface="+mn-cs"/>
            </a:rPr>
            <a:t>円となっており、令和元年度と同程度であるが、類似都市と比較して高い水準で推移している。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歳出において、</a:t>
          </a:r>
          <a:r>
            <a:rPr kumimoji="1" lang="ja-JP" altLang="en-US" sz="1200">
              <a:solidFill>
                <a:schemeClr val="dk1"/>
              </a:solidFill>
              <a:effectLst/>
              <a:latin typeface="+mn-lt"/>
              <a:ea typeface="+mn-ea"/>
              <a:cs typeface="+mn-cs"/>
            </a:rPr>
            <a:t>補助費等</a:t>
          </a:r>
          <a:r>
            <a:rPr kumimoji="1" lang="ja-JP" altLang="ja-JP" sz="1200">
              <a:solidFill>
                <a:schemeClr val="dk1"/>
              </a:solidFill>
              <a:effectLst/>
              <a:latin typeface="+mn-lt"/>
              <a:ea typeface="+mn-ea"/>
              <a:cs typeface="+mn-cs"/>
            </a:rPr>
            <a:t>の増などにより前年度比</a:t>
          </a:r>
          <a:r>
            <a:rPr kumimoji="1" lang="en-US" altLang="ja-JP" sz="1200">
              <a:solidFill>
                <a:schemeClr val="dk1"/>
              </a:solidFill>
              <a:effectLst/>
              <a:latin typeface="+mn-lt"/>
              <a:ea typeface="+mn-ea"/>
              <a:cs typeface="+mn-cs"/>
            </a:rPr>
            <a:t>621.9</a:t>
          </a:r>
          <a:r>
            <a:rPr kumimoji="1" lang="ja-JP" altLang="ja-JP" sz="1200">
              <a:solidFill>
                <a:schemeClr val="dk1"/>
              </a:solidFill>
              <a:effectLst/>
              <a:latin typeface="+mn-lt"/>
              <a:ea typeface="+mn-ea"/>
              <a:cs typeface="+mn-cs"/>
            </a:rPr>
            <a:t>億円の増となった</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、歳入</a:t>
          </a:r>
          <a:r>
            <a:rPr kumimoji="1" lang="ja-JP" altLang="en-US" sz="1200">
              <a:solidFill>
                <a:schemeClr val="dk1"/>
              </a:solidFill>
              <a:effectLst/>
              <a:latin typeface="+mn-lt"/>
              <a:ea typeface="+mn-ea"/>
              <a:cs typeface="+mn-cs"/>
            </a:rPr>
            <a:t>において国庫支出金</a:t>
          </a:r>
          <a:r>
            <a:rPr kumimoji="1" lang="ja-JP" altLang="ja-JP" sz="1200">
              <a:solidFill>
                <a:schemeClr val="dk1"/>
              </a:solidFill>
              <a:effectLst/>
              <a:latin typeface="+mn-lt"/>
              <a:ea typeface="+mn-ea"/>
              <a:cs typeface="+mn-cs"/>
            </a:rPr>
            <a:t>の増などにより歳出を上回ったことに伴い、実質収支</a:t>
          </a:r>
          <a:r>
            <a:rPr kumimoji="1" lang="ja-JP" altLang="en-US" sz="1200">
              <a:solidFill>
                <a:schemeClr val="dk1"/>
              </a:solidFill>
              <a:effectLst/>
              <a:latin typeface="+mn-lt"/>
              <a:ea typeface="+mn-ea"/>
              <a:cs typeface="+mn-cs"/>
            </a:rPr>
            <a:t>は黒字となったものの、財政調整基金の取崩額が積立額を上回ったことなどに伴い、</a:t>
          </a:r>
          <a:r>
            <a:rPr kumimoji="1" lang="ja-JP" altLang="ja-JP" sz="1200">
              <a:solidFill>
                <a:schemeClr val="dk1"/>
              </a:solidFill>
              <a:effectLst/>
              <a:latin typeface="+mn-lt"/>
              <a:ea typeface="+mn-ea"/>
              <a:cs typeface="+mn-cs"/>
            </a:rPr>
            <a:t>実質単年度収支</a:t>
          </a:r>
          <a:r>
            <a:rPr kumimoji="1" lang="ja-JP" altLang="en-US" sz="1200">
              <a:solidFill>
                <a:schemeClr val="dk1"/>
              </a:solidFill>
              <a:effectLst/>
              <a:latin typeface="+mn-lt"/>
              <a:ea typeface="+mn-ea"/>
              <a:cs typeface="+mn-cs"/>
            </a:rPr>
            <a:t>は赤字</a:t>
          </a:r>
          <a:r>
            <a:rPr kumimoji="1" lang="ja-JP" altLang="ja-JP" sz="1200">
              <a:solidFill>
                <a:schemeClr val="dk1"/>
              </a:solidFill>
              <a:effectLst/>
              <a:latin typeface="+mn-lt"/>
              <a:ea typeface="+mn-ea"/>
              <a:cs typeface="+mn-cs"/>
            </a:rPr>
            <a:t>となっている。</a:t>
          </a:r>
          <a:endParaRPr lang="ja-JP" altLang="ja-JP" sz="1600">
            <a:effectLst/>
          </a:endParaRPr>
        </a:p>
        <a:p>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参考：直近の一般会計実質収支</a:t>
          </a:r>
          <a:r>
            <a:rPr kumimoji="1" lang="en-US" altLang="ja-JP" sz="1200">
              <a:solidFill>
                <a:schemeClr val="dk1"/>
              </a:solidFill>
              <a:effectLst/>
              <a:latin typeface="+mn-lt"/>
              <a:ea typeface="+mn-ea"/>
              <a:cs typeface="+mn-cs"/>
            </a:rPr>
            <a:t>】</a:t>
          </a:r>
          <a:endParaRPr lang="ja-JP" altLang="ja-JP" sz="1600">
            <a:effectLst/>
          </a:endParaRPr>
        </a:p>
        <a:p>
          <a:r>
            <a:rPr kumimoji="1" lang="en-US" altLang="ja-JP" sz="1200">
              <a:solidFill>
                <a:schemeClr val="dk1"/>
              </a:solidFill>
              <a:effectLst/>
              <a:latin typeface="+mn-lt"/>
              <a:ea typeface="+mn-ea"/>
              <a:cs typeface="+mn-cs"/>
            </a:rPr>
            <a:t>R2</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2,749</a:t>
          </a:r>
          <a:r>
            <a:rPr kumimoji="1" lang="ja-JP" altLang="ja-JP" sz="1200">
              <a:solidFill>
                <a:schemeClr val="dk1"/>
              </a:solidFill>
              <a:effectLst/>
              <a:latin typeface="+mn-lt"/>
              <a:ea typeface="+mn-ea"/>
              <a:cs typeface="+mn-cs"/>
            </a:rPr>
            <a:t>百万円、</a:t>
          </a:r>
          <a:r>
            <a:rPr kumimoji="1" lang="en-US" altLang="ja-JP" sz="1200">
              <a:solidFill>
                <a:schemeClr val="dk1"/>
              </a:solidFill>
              <a:effectLst/>
              <a:latin typeface="+mn-lt"/>
              <a:ea typeface="+mn-ea"/>
              <a:cs typeface="+mn-cs"/>
            </a:rPr>
            <a:t>R</a:t>
          </a:r>
          <a:r>
            <a:rPr kumimoji="1" lang="ja-JP" altLang="ja-JP" sz="1200">
              <a:solidFill>
                <a:schemeClr val="dk1"/>
              </a:solidFill>
              <a:effectLst/>
              <a:latin typeface="+mn-lt"/>
              <a:ea typeface="+mn-ea"/>
              <a:cs typeface="+mn-cs"/>
            </a:rPr>
            <a:t>元：</a:t>
          </a:r>
          <a:r>
            <a:rPr kumimoji="1" lang="en-US" altLang="ja-JP" sz="1200">
              <a:solidFill>
                <a:schemeClr val="dk1"/>
              </a:solidFill>
              <a:effectLst/>
              <a:latin typeface="+mn-lt"/>
              <a:ea typeface="+mn-ea"/>
              <a:cs typeface="+mn-cs"/>
            </a:rPr>
            <a:t>3,355</a:t>
          </a:r>
          <a:r>
            <a:rPr kumimoji="1" lang="ja-JP" altLang="ja-JP" sz="1200">
              <a:solidFill>
                <a:schemeClr val="dk1"/>
              </a:solidFill>
              <a:effectLst/>
              <a:latin typeface="+mn-lt"/>
              <a:ea typeface="+mn-ea"/>
              <a:cs typeface="+mn-cs"/>
            </a:rPr>
            <a:t>百万円、</a:t>
          </a:r>
          <a:r>
            <a:rPr kumimoji="1" lang="en-US" altLang="ja-JP" sz="1200">
              <a:solidFill>
                <a:schemeClr val="dk1"/>
              </a:solidFill>
              <a:effectLst/>
              <a:latin typeface="+mn-lt"/>
              <a:ea typeface="+mn-ea"/>
              <a:cs typeface="+mn-cs"/>
            </a:rPr>
            <a:t>H30</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2,419</a:t>
          </a:r>
          <a:r>
            <a:rPr kumimoji="1" lang="ja-JP" altLang="ja-JP" sz="1200">
              <a:solidFill>
                <a:schemeClr val="dk1"/>
              </a:solidFill>
              <a:effectLst/>
              <a:latin typeface="+mn-lt"/>
              <a:ea typeface="+mn-ea"/>
              <a:cs typeface="+mn-cs"/>
            </a:rPr>
            <a:t>百万円</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昨年度からの主な増減要素</a:t>
          </a:r>
          <a:r>
            <a:rPr kumimoji="1" lang="en-US"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・水道事業</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給水収益が減少したものの、事業規模を縮小したこと</a:t>
          </a:r>
          <a:r>
            <a:rPr kumimoji="1" lang="ja-JP" altLang="ja-JP" sz="1400">
              <a:solidFill>
                <a:schemeClr val="dk1"/>
              </a:solidFill>
              <a:effectLst/>
              <a:latin typeface="+mn-lt"/>
              <a:ea typeface="+mn-ea"/>
              <a:cs typeface="+mn-cs"/>
            </a:rPr>
            <a:t>などにより、</a:t>
          </a:r>
          <a:r>
            <a:rPr kumimoji="1" lang="ja-JP" altLang="en-US" sz="1400">
              <a:solidFill>
                <a:schemeClr val="dk1"/>
              </a:solidFill>
              <a:effectLst/>
              <a:latin typeface="+mn-lt"/>
              <a:ea typeface="+mn-ea"/>
              <a:cs typeface="+mn-cs"/>
            </a:rPr>
            <a:t>同程度となっている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・下水道事業</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下水道使用料が減少したものの</a:t>
          </a:r>
          <a:r>
            <a:rPr kumimoji="1" lang="ja-JP" altLang="ja-JP" sz="1400">
              <a:solidFill>
                <a:schemeClr val="dk1"/>
              </a:solidFill>
              <a:effectLst/>
              <a:latin typeface="+mn-lt"/>
              <a:ea typeface="+mn-ea"/>
              <a:cs typeface="+mn-cs"/>
            </a:rPr>
            <a:t>、現金・預金が増加したことにより前年度より</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a:t>
          </a:r>
          <a:endParaRPr lang="ja-JP" altLang="ja-JP" sz="1800">
            <a:effectLst/>
          </a:endParaRPr>
        </a:p>
        <a:p>
          <a:r>
            <a:rPr kumimoji="1" lang="ja-JP" altLang="ja-JP" sz="1400">
              <a:solidFill>
                <a:schemeClr val="dk1"/>
              </a:solidFill>
              <a:effectLst/>
              <a:latin typeface="+mn-lt"/>
              <a:ea typeface="+mn-ea"/>
              <a:cs typeface="+mn-cs"/>
            </a:rPr>
            <a:t>・介護保険事業</a:t>
          </a:r>
          <a:endParaRPr lang="ja-JP" altLang="ja-JP" sz="1800">
            <a:effectLst/>
          </a:endParaRPr>
        </a:p>
        <a:p>
          <a:r>
            <a:rPr kumimoji="1" lang="ja-JP" altLang="ja-JP" sz="1400">
              <a:solidFill>
                <a:schemeClr val="dk1"/>
              </a:solidFill>
              <a:effectLst/>
              <a:latin typeface="+mn-lt"/>
              <a:ea typeface="+mn-ea"/>
              <a:cs typeface="+mn-cs"/>
            </a:rPr>
            <a:t>　保険給付費の増加などにより歳出が増加したことなどにより、前年度より</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している。</a:t>
          </a:r>
          <a:endParaRPr lang="ja-JP" altLang="ja-JP" sz="1800">
            <a:effectLst/>
          </a:endParaRPr>
        </a:p>
        <a:p>
          <a:r>
            <a:rPr kumimoji="1" lang="ja-JP" altLang="ja-JP" sz="1400">
              <a:solidFill>
                <a:schemeClr val="dk1"/>
              </a:solidFill>
              <a:effectLst/>
              <a:latin typeface="+mn-lt"/>
              <a:ea typeface="+mn-ea"/>
              <a:cs typeface="+mn-cs"/>
            </a:rPr>
            <a:t>　主な会計の主な要因について記載したが、全会計において赤字にはなっていない。</a:t>
          </a:r>
          <a:endParaRPr lang="ja-JP" altLang="ja-JP" sz="1800">
            <a:effectLst/>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9733;&#9733;&#20849;&#36890;&#20316;&#26989;BOX&#12305;/&#9733;&#9733;&#27770;&#31639;&#32113;&#35336;&#9733;&#9733;/&#9733;R2&#27770;&#31639;&#32113;&#35336;/70_&#36001;&#25919;&#29366;&#27841;&#36039;&#26009;&#38598;&#12398;&#20316;&#25104;/R4.09.08_&#12304;&#24066;&#30010;&#26449;&#35506;&#12305;&#12304;0922&#26408;_&#12294;&#12305;&#20196;&#21644;&#65298;&#24180;&#24230;&#36001;&#25919;&#29366;&#27841;&#36039;&#26009;&#38598;&#12398;&#20316;&#25104;&#12395;&#12388;&#12356;&#12390;&#65288;&#31532;&#65298;&#22238;&#30446;&#65289;/05_&#22238;&#31572;/&#12304;&#36001;&#25919;&#29366;&#27841;&#36039;&#26009;&#38598;&#12305;_422011_&#38263;&#23822;&#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s>
    <sheetDataSet>
      <sheetData sheetId="0">
        <row r="50">
          <cell r="BP50" t="str">
            <v>H28</v>
          </cell>
          <cell r="BX50" t="str">
            <v>H29</v>
          </cell>
          <cell r="CF50" t="str">
            <v>H30</v>
          </cell>
          <cell r="CN50" t="str">
            <v>R01</v>
          </cell>
          <cell r="CV50" t="str">
            <v>R02</v>
          </cell>
        </row>
        <row r="51">
          <cell r="AN51" t="str">
            <v>当該団体値</v>
          </cell>
          <cell r="BP51">
            <v>77.900000000000006</v>
          </cell>
          <cell r="BX51">
            <v>77</v>
          </cell>
          <cell r="CF51">
            <v>69.5</v>
          </cell>
          <cell r="CN51">
            <v>82.7</v>
          </cell>
          <cell r="CV51">
            <v>91</v>
          </cell>
        </row>
        <row r="53">
          <cell r="BP53">
            <v>61.4</v>
          </cell>
          <cell r="BX53">
            <v>62.9</v>
          </cell>
          <cell r="CF53">
            <v>64.400000000000006</v>
          </cell>
          <cell r="CN53">
            <v>65.3</v>
          </cell>
          <cell r="CV53">
            <v>68.099999999999994</v>
          </cell>
        </row>
        <row r="55">
          <cell r="AN55" t="str">
            <v>類似団体内平均値</v>
          </cell>
          <cell r="BP55">
            <v>38.9</v>
          </cell>
          <cell r="BX55">
            <v>37.6</v>
          </cell>
          <cell r="CF55">
            <v>34</v>
          </cell>
          <cell r="CN55">
            <v>33.9</v>
          </cell>
          <cell r="CV55">
            <v>31.5</v>
          </cell>
        </row>
        <row r="57">
          <cell r="BP57">
            <v>59.3</v>
          </cell>
          <cell r="BX57">
            <v>60</v>
          </cell>
          <cell r="CF57">
            <v>61.1</v>
          </cell>
          <cell r="CN57">
            <v>61.9</v>
          </cell>
          <cell r="CV57">
            <v>62.6</v>
          </cell>
        </row>
        <row r="72">
          <cell r="BP72" t="str">
            <v>H28</v>
          </cell>
          <cell r="BX72" t="str">
            <v>H29</v>
          </cell>
          <cell r="CF72" t="str">
            <v>H30</v>
          </cell>
          <cell r="CN72" t="str">
            <v>R01</v>
          </cell>
          <cell r="CV72" t="str">
            <v>R02</v>
          </cell>
        </row>
        <row r="73">
          <cell r="AN73" t="str">
            <v>当該団体値</v>
          </cell>
          <cell r="BP73">
            <v>77.900000000000006</v>
          </cell>
          <cell r="BX73">
            <v>77</v>
          </cell>
          <cell r="CF73">
            <v>69.5</v>
          </cell>
          <cell r="CN73">
            <v>82.7</v>
          </cell>
          <cell r="CV73">
            <v>91</v>
          </cell>
        </row>
        <row r="75">
          <cell r="BP75">
            <v>6.5</v>
          </cell>
          <cell r="BX75">
            <v>7.1</v>
          </cell>
          <cell r="CF75">
            <v>7.6</v>
          </cell>
          <cell r="CN75">
            <v>7.9</v>
          </cell>
          <cell r="CV75">
            <v>8.1999999999999993</v>
          </cell>
        </row>
        <row r="77">
          <cell r="AN77" t="str">
            <v>類似団体内平均値</v>
          </cell>
          <cell r="BP77">
            <v>38.9</v>
          </cell>
          <cell r="BX77">
            <v>37.6</v>
          </cell>
          <cell r="CF77">
            <v>34</v>
          </cell>
          <cell r="CN77">
            <v>33.9</v>
          </cell>
          <cell r="CV77">
            <v>31.5</v>
          </cell>
        </row>
        <row r="79">
          <cell r="BP79">
            <v>6.4</v>
          </cell>
          <cell r="BX79">
            <v>6.1</v>
          </cell>
          <cell r="CF79">
            <v>5.9</v>
          </cell>
          <cell r="CN79">
            <v>5.7</v>
          </cell>
          <cell r="CV79">
            <v>5.4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CT20" sqref="CT20:DA21"/>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280911919</v>
      </c>
      <c r="BO4" s="426"/>
      <c r="BP4" s="426"/>
      <c r="BQ4" s="426"/>
      <c r="BR4" s="426"/>
      <c r="BS4" s="426"/>
      <c r="BT4" s="426"/>
      <c r="BU4" s="427"/>
      <c r="BV4" s="425">
        <v>218376604</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2.7</v>
      </c>
      <c r="CU4" s="610"/>
      <c r="CV4" s="610"/>
      <c r="CW4" s="610"/>
      <c r="CX4" s="610"/>
      <c r="CY4" s="610"/>
      <c r="CZ4" s="610"/>
      <c r="DA4" s="611"/>
      <c r="DB4" s="609">
        <v>3.4</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275410157</v>
      </c>
      <c r="BO5" s="431"/>
      <c r="BP5" s="431"/>
      <c r="BQ5" s="431"/>
      <c r="BR5" s="431"/>
      <c r="BS5" s="431"/>
      <c r="BT5" s="431"/>
      <c r="BU5" s="432"/>
      <c r="BV5" s="430">
        <v>213222346</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97.4</v>
      </c>
      <c r="CU5" s="401"/>
      <c r="CV5" s="401"/>
      <c r="CW5" s="401"/>
      <c r="CX5" s="401"/>
      <c r="CY5" s="401"/>
      <c r="CZ5" s="401"/>
      <c r="DA5" s="402"/>
      <c r="DB5" s="400">
        <v>97.6</v>
      </c>
      <c r="DC5" s="401"/>
      <c r="DD5" s="401"/>
      <c r="DE5" s="401"/>
      <c r="DF5" s="401"/>
      <c r="DG5" s="401"/>
      <c r="DH5" s="401"/>
      <c r="DI5" s="402"/>
      <c r="DJ5" s="186"/>
      <c r="DK5" s="186"/>
      <c r="DL5" s="186"/>
      <c r="DM5" s="186"/>
      <c r="DN5" s="186"/>
      <c r="DO5" s="186"/>
    </row>
    <row r="6" spans="1:119" ht="18.75" customHeight="1" x14ac:dyDescent="0.2">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5501762</v>
      </c>
      <c r="BO6" s="431"/>
      <c r="BP6" s="431"/>
      <c r="BQ6" s="431"/>
      <c r="BR6" s="431"/>
      <c r="BS6" s="431"/>
      <c r="BT6" s="431"/>
      <c r="BU6" s="432"/>
      <c r="BV6" s="430">
        <v>5154258</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103.2</v>
      </c>
      <c r="CU6" s="584"/>
      <c r="CV6" s="584"/>
      <c r="CW6" s="584"/>
      <c r="CX6" s="584"/>
      <c r="CY6" s="584"/>
      <c r="CZ6" s="584"/>
      <c r="DA6" s="585"/>
      <c r="DB6" s="583">
        <v>103.4</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104</v>
      </c>
      <c r="AV7" s="488"/>
      <c r="AW7" s="488"/>
      <c r="AX7" s="488"/>
      <c r="AY7" s="410" t="s">
        <v>105</v>
      </c>
      <c r="AZ7" s="411"/>
      <c r="BA7" s="411"/>
      <c r="BB7" s="411"/>
      <c r="BC7" s="411"/>
      <c r="BD7" s="411"/>
      <c r="BE7" s="411"/>
      <c r="BF7" s="411"/>
      <c r="BG7" s="411"/>
      <c r="BH7" s="411"/>
      <c r="BI7" s="411"/>
      <c r="BJ7" s="411"/>
      <c r="BK7" s="411"/>
      <c r="BL7" s="411"/>
      <c r="BM7" s="412"/>
      <c r="BN7" s="430">
        <v>2752757</v>
      </c>
      <c r="BO7" s="431"/>
      <c r="BP7" s="431"/>
      <c r="BQ7" s="431"/>
      <c r="BR7" s="431"/>
      <c r="BS7" s="431"/>
      <c r="BT7" s="431"/>
      <c r="BU7" s="432"/>
      <c r="BV7" s="430">
        <v>1799542</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100200608</v>
      </c>
      <c r="CU7" s="431"/>
      <c r="CV7" s="431"/>
      <c r="CW7" s="431"/>
      <c r="CX7" s="431"/>
      <c r="CY7" s="431"/>
      <c r="CZ7" s="431"/>
      <c r="DA7" s="432"/>
      <c r="DB7" s="430">
        <v>98722898</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93</v>
      </c>
      <c r="AV8" s="488"/>
      <c r="AW8" s="488"/>
      <c r="AX8" s="488"/>
      <c r="AY8" s="410" t="s">
        <v>108</v>
      </c>
      <c r="AZ8" s="411"/>
      <c r="BA8" s="411"/>
      <c r="BB8" s="411"/>
      <c r="BC8" s="411"/>
      <c r="BD8" s="411"/>
      <c r="BE8" s="411"/>
      <c r="BF8" s="411"/>
      <c r="BG8" s="411"/>
      <c r="BH8" s="411"/>
      <c r="BI8" s="411"/>
      <c r="BJ8" s="411"/>
      <c r="BK8" s="411"/>
      <c r="BL8" s="411"/>
      <c r="BM8" s="412"/>
      <c r="BN8" s="430">
        <v>2749005</v>
      </c>
      <c r="BO8" s="431"/>
      <c r="BP8" s="431"/>
      <c r="BQ8" s="431"/>
      <c r="BR8" s="431"/>
      <c r="BS8" s="431"/>
      <c r="BT8" s="431"/>
      <c r="BU8" s="432"/>
      <c r="BV8" s="430">
        <v>3354716</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0.59</v>
      </c>
      <c r="CU8" s="544"/>
      <c r="CV8" s="544"/>
      <c r="CW8" s="544"/>
      <c r="CX8" s="544"/>
      <c r="CY8" s="544"/>
      <c r="CZ8" s="544"/>
      <c r="DA8" s="545"/>
      <c r="DB8" s="543">
        <v>0.59</v>
      </c>
      <c r="DC8" s="544"/>
      <c r="DD8" s="544"/>
      <c r="DE8" s="544"/>
      <c r="DF8" s="544"/>
      <c r="DG8" s="544"/>
      <c r="DH8" s="544"/>
      <c r="DI8" s="545"/>
      <c r="DJ8" s="186"/>
      <c r="DK8" s="186"/>
      <c r="DL8" s="186"/>
      <c r="DM8" s="186"/>
      <c r="DN8" s="186"/>
      <c r="DO8" s="186"/>
    </row>
    <row r="9" spans="1:119" ht="18.75" customHeight="1" thickBot="1" x14ac:dyDescent="0.25">
      <c r="A9" s="187"/>
      <c r="B9" s="572" t="s">
        <v>110</v>
      </c>
      <c r="C9" s="573"/>
      <c r="D9" s="573"/>
      <c r="E9" s="573"/>
      <c r="F9" s="573"/>
      <c r="G9" s="573"/>
      <c r="H9" s="573"/>
      <c r="I9" s="573"/>
      <c r="J9" s="573"/>
      <c r="K9" s="493"/>
      <c r="L9" s="574" t="s">
        <v>111</v>
      </c>
      <c r="M9" s="575"/>
      <c r="N9" s="575"/>
      <c r="O9" s="575"/>
      <c r="P9" s="575"/>
      <c r="Q9" s="576"/>
      <c r="R9" s="577">
        <v>409118</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93</v>
      </c>
      <c r="AV9" s="488"/>
      <c r="AW9" s="488"/>
      <c r="AX9" s="488"/>
      <c r="AY9" s="410" t="s">
        <v>114</v>
      </c>
      <c r="AZ9" s="411"/>
      <c r="BA9" s="411"/>
      <c r="BB9" s="411"/>
      <c r="BC9" s="411"/>
      <c r="BD9" s="411"/>
      <c r="BE9" s="411"/>
      <c r="BF9" s="411"/>
      <c r="BG9" s="411"/>
      <c r="BH9" s="411"/>
      <c r="BI9" s="411"/>
      <c r="BJ9" s="411"/>
      <c r="BK9" s="411"/>
      <c r="BL9" s="411"/>
      <c r="BM9" s="412"/>
      <c r="BN9" s="430">
        <v>-605711</v>
      </c>
      <c r="BO9" s="431"/>
      <c r="BP9" s="431"/>
      <c r="BQ9" s="431"/>
      <c r="BR9" s="431"/>
      <c r="BS9" s="431"/>
      <c r="BT9" s="431"/>
      <c r="BU9" s="432"/>
      <c r="BV9" s="430">
        <v>935455</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17.399999999999999</v>
      </c>
      <c r="CU9" s="401"/>
      <c r="CV9" s="401"/>
      <c r="CW9" s="401"/>
      <c r="CX9" s="401"/>
      <c r="CY9" s="401"/>
      <c r="CZ9" s="401"/>
      <c r="DA9" s="402"/>
      <c r="DB9" s="400">
        <v>17.600000000000001</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116</v>
      </c>
      <c r="M10" s="404"/>
      <c r="N10" s="404"/>
      <c r="O10" s="404"/>
      <c r="P10" s="404"/>
      <c r="Q10" s="405"/>
      <c r="R10" s="406">
        <v>429508</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4219682</v>
      </c>
      <c r="BO10" s="431"/>
      <c r="BP10" s="431"/>
      <c r="BQ10" s="431"/>
      <c r="BR10" s="431"/>
      <c r="BS10" s="431"/>
      <c r="BT10" s="431"/>
      <c r="BU10" s="432"/>
      <c r="BV10" s="430">
        <v>1160578</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93</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126</v>
      </c>
      <c r="DC11" s="544"/>
      <c r="DD11" s="544"/>
      <c r="DE11" s="544"/>
      <c r="DF11" s="544"/>
      <c r="DG11" s="544"/>
      <c r="DH11" s="544"/>
      <c r="DI11" s="545"/>
      <c r="DJ11" s="186"/>
      <c r="DK11" s="186"/>
      <c r="DL11" s="186"/>
      <c r="DM11" s="186"/>
      <c r="DN11" s="186"/>
      <c r="DO11" s="186"/>
    </row>
    <row r="12" spans="1:119" ht="18.75" customHeight="1" x14ac:dyDescent="0.2">
      <c r="A12" s="187"/>
      <c r="B12" s="546" t="s">
        <v>127</v>
      </c>
      <c r="C12" s="547"/>
      <c r="D12" s="547"/>
      <c r="E12" s="547"/>
      <c r="F12" s="547"/>
      <c r="G12" s="547"/>
      <c r="H12" s="547"/>
      <c r="I12" s="547"/>
      <c r="J12" s="547"/>
      <c r="K12" s="548"/>
      <c r="L12" s="555" t="s">
        <v>128</v>
      </c>
      <c r="M12" s="556"/>
      <c r="N12" s="556"/>
      <c r="O12" s="556"/>
      <c r="P12" s="556"/>
      <c r="Q12" s="557"/>
      <c r="R12" s="558">
        <v>411505</v>
      </c>
      <c r="S12" s="559"/>
      <c r="T12" s="559"/>
      <c r="U12" s="559"/>
      <c r="V12" s="560"/>
      <c r="W12" s="561" t="s">
        <v>1</v>
      </c>
      <c r="X12" s="488"/>
      <c r="Y12" s="488"/>
      <c r="Z12" s="488"/>
      <c r="AA12" s="488"/>
      <c r="AB12" s="562"/>
      <c r="AC12" s="563" t="s">
        <v>129</v>
      </c>
      <c r="AD12" s="564"/>
      <c r="AE12" s="564"/>
      <c r="AF12" s="564"/>
      <c r="AG12" s="565"/>
      <c r="AH12" s="563" t="s">
        <v>130</v>
      </c>
      <c r="AI12" s="564"/>
      <c r="AJ12" s="564"/>
      <c r="AK12" s="564"/>
      <c r="AL12" s="566"/>
      <c r="AM12" s="499" t="s">
        <v>131</v>
      </c>
      <c r="AN12" s="404"/>
      <c r="AO12" s="404"/>
      <c r="AP12" s="404"/>
      <c r="AQ12" s="404"/>
      <c r="AR12" s="404"/>
      <c r="AS12" s="404"/>
      <c r="AT12" s="405"/>
      <c r="AU12" s="487" t="s">
        <v>93</v>
      </c>
      <c r="AV12" s="488"/>
      <c r="AW12" s="488"/>
      <c r="AX12" s="488"/>
      <c r="AY12" s="410" t="s">
        <v>132</v>
      </c>
      <c r="AZ12" s="411"/>
      <c r="BA12" s="411"/>
      <c r="BB12" s="411"/>
      <c r="BC12" s="411"/>
      <c r="BD12" s="411"/>
      <c r="BE12" s="411"/>
      <c r="BF12" s="411"/>
      <c r="BG12" s="411"/>
      <c r="BH12" s="411"/>
      <c r="BI12" s="411"/>
      <c r="BJ12" s="411"/>
      <c r="BK12" s="411"/>
      <c r="BL12" s="411"/>
      <c r="BM12" s="412"/>
      <c r="BN12" s="430">
        <v>5229163</v>
      </c>
      <c r="BO12" s="431"/>
      <c r="BP12" s="431"/>
      <c r="BQ12" s="431"/>
      <c r="BR12" s="431"/>
      <c r="BS12" s="431"/>
      <c r="BT12" s="431"/>
      <c r="BU12" s="432"/>
      <c r="BV12" s="430">
        <v>1469245</v>
      </c>
      <c r="BW12" s="431"/>
      <c r="BX12" s="431"/>
      <c r="BY12" s="431"/>
      <c r="BZ12" s="431"/>
      <c r="CA12" s="431"/>
      <c r="CB12" s="431"/>
      <c r="CC12" s="432"/>
      <c r="CD12" s="439" t="s">
        <v>133</v>
      </c>
      <c r="CE12" s="440"/>
      <c r="CF12" s="440"/>
      <c r="CG12" s="440"/>
      <c r="CH12" s="440"/>
      <c r="CI12" s="440"/>
      <c r="CJ12" s="440"/>
      <c r="CK12" s="440"/>
      <c r="CL12" s="440"/>
      <c r="CM12" s="440"/>
      <c r="CN12" s="440"/>
      <c r="CO12" s="440"/>
      <c r="CP12" s="440"/>
      <c r="CQ12" s="440"/>
      <c r="CR12" s="440"/>
      <c r="CS12" s="441"/>
      <c r="CT12" s="543" t="s">
        <v>134</v>
      </c>
      <c r="CU12" s="544"/>
      <c r="CV12" s="544"/>
      <c r="CW12" s="544"/>
      <c r="CX12" s="544"/>
      <c r="CY12" s="544"/>
      <c r="CZ12" s="544"/>
      <c r="DA12" s="545"/>
      <c r="DB12" s="543" t="s">
        <v>135</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136</v>
      </c>
      <c r="N13" s="531"/>
      <c r="O13" s="531"/>
      <c r="P13" s="531"/>
      <c r="Q13" s="532"/>
      <c r="R13" s="533">
        <v>408342</v>
      </c>
      <c r="S13" s="534"/>
      <c r="T13" s="534"/>
      <c r="U13" s="534"/>
      <c r="V13" s="535"/>
      <c r="W13" s="521" t="s">
        <v>137</v>
      </c>
      <c r="X13" s="443"/>
      <c r="Y13" s="443"/>
      <c r="Z13" s="443"/>
      <c r="AA13" s="443"/>
      <c r="AB13" s="444"/>
      <c r="AC13" s="406">
        <v>3658</v>
      </c>
      <c r="AD13" s="407"/>
      <c r="AE13" s="407"/>
      <c r="AF13" s="407"/>
      <c r="AG13" s="408"/>
      <c r="AH13" s="406">
        <v>4060</v>
      </c>
      <c r="AI13" s="407"/>
      <c r="AJ13" s="407"/>
      <c r="AK13" s="407"/>
      <c r="AL13" s="409"/>
      <c r="AM13" s="499" t="s">
        <v>138</v>
      </c>
      <c r="AN13" s="404"/>
      <c r="AO13" s="404"/>
      <c r="AP13" s="404"/>
      <c r="AQ13" s="404"/>
      <c r="AR13" s="404"/>
      <c r="AS13" s="404"/>
      <c r="AT13" s="405"/>
      <c r="AU13" s="487" t="s">
        <v>118</v>
      </c>
      <c r="AV13" s="488"/>
      <c r="AW13" s="488"/>
      <c r="AX13" s="488"/>
      <c r="AY13" s="410" t="s">
        <v>139</v>
      </c>
      <c r="AZ13" s="411"/>
      <c r="BA13" s="411"/>
      <c r="BB13" s="411"/>
      <c r="BC13" s="411"/>
      <c r="BD13" s="411"/>
      <c r="BE13" s="411"/>
      <c r="BF13" s="411"/>
      <c r="BG13" s="411"/>
      <c r="BH13" s="411"/>
      <c r="BI13" s="411"/>
      <c r="BJ13" s="411"/>
      <c r="BK13" s="411"/>
      <c r="BL13" s="411"/>
      <c r="BM13" s="412"/>
      <c r="BN13" s="430">
        <v>-1615192</v>
      </c>
      <c r="BO13" s="431"/>
      <c r="BP13" s="431"/>
      <c r="BQ13" s="431"/>
      <c r="BR13" s="431"/>
      <c r="BS13" s="431"/>
      <c r="BT13" s="431"/>
      <c r="BU13" s="432"/>
      <c r="BV13" s="430">
        <v>626788</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8.1999999999999993</v>
      </c>
      <c r="CU13" s="401"/>
      <c r="CV13" s="401"/>
      <c r="CW13" s="401"/>
      <c r="CX13" s="401"/>
      <c r="CY13" s="401"/>
      <c r="CZ13" s="401"/>
      <c r="DA13" s="402"/>
      <c r="DB13" s="400">
        <v>7.9</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141</v>
      </c>
      <c r="M14" s="567"/>
      <c r="N14" s="567"/>
      <c r="O14" s="567"/>
      <c r="P14" s="567"/>
      <c r="Q14" s="568"/>
      <c r="R14" s="533">
        <v>416405</v>
      </c>
      <c r="S14" s="534"/>
      <c r="T14" s="534"/>
      <c r="U14" s="534"/>
      <c r="V14" s="535"/>
      <c r="W14" s="536"/>
      <c r="X14" s="446"/>
      <c r="Y14" s="446"/>
      <c r="Z14" s="446"/>
      <c r="AA14" s="446"/>
      <c r="AB14" s="447"/>
      <c r="AC14" s="526">
        <v>2</v>
      </c>
      <c r="AD14" s="527"/>
      <c r="AE14" s="527"/>
      <c r="AF14" s="527"/>
      <c r="AG14" s="528"/>
      <c r="AH14" s="526">
        <v>2.1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v>91</v>
      </c>
      <c r="CU14" s="538"/>
      <c r="CV14" s="538"/>
      <c r="CW14" s="538"/>
      <c r="CX14" s="538"/>
      <c r="CY14" s="538"/>
      <c r="CZ14" s="538"/>
      <c r="DA14" s="539"/>
      <c r="DB14" s="537">
        <v>82.7</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143</v>
      </c>
      <c r="N15" s="531"/>
      <c r="O15" s="531"/>
      <c r="P15" s="531"/>
      <c r="Q15" s="532"/>
      <c r="R15" s="533">
        <v>412705</v>
      </c>
      <c r="S15" s="534"/>
      <c r="T15" s="534"/>
      <c r="U15" s="534"/>
      <c r="V15" s="535"/>
      <c r="W15" s="521" t="s">
        <v>144</v>
      </c>
      <c r="X15" s="443"/>
      <c r="Y15" s="443"/>
      <c r="Z15" s="443"/>
      <c r="AA15" s="443"/>
      <c r="AB15" s="444"/>
      <c r="AC15" s="406">
        <v>36181</v>
      </c>
      <c r="AD15" s="407"/>
      <c r="AE15" s="407"/>
      <c r="AF15" s="407"/>
      <c r="AG15" s="408"/>
      <c r="AH15" s="406">
        <v>35833</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49019802</v>
      </c>
      <c r="BO15" s="426"/>
      <c r="BP15" s="426"/>
      <c r="BQ15" s="426"/>
      <c r="BR15" s="426"/>
      <c r="BS15" s="426"/>
      <c r="BT15" s="426"/>
      <c r="BU15" s="427"/>
      <c r="BV15" s="425">
        <v>46349903</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19.399999999999999</v>
      </c>
      <c r="AD16" s="527"/>
      <c r="AE16" s="527"/>
      <c r="AF16" s="527"/>
      <c r="AG16" s="528"/>
      <c r="AH16" s="526">
        <v>18.899999999999999</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81212519</v>
      </c>
      <c r="BO16" s="431"/>
      <c r="BP16" s="431"/>
      <c r="BQ16" s="431"/>
      <c r="BR16" s="431"/>
      <c r="BS16" s="431"/>
      <c r="BT16" s="431"/>
      <c r="BU16" s="432"/>
      <c r="BV16" s="430">
        <v>79687803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150</v>
      </c>
      <c r="N17" s="516"/>
      <c r="O17" s="516"/>
      <c r="P17" s="516"/>
      <c r="Q17" s="517"/>
      <c r="R17" s="518" t="s">
        <v>151</v>
      </c>
      <c r="S17" s="519"/>
      <c r="T17" s="519"/>
      <c r="U17" s="519"/>
      <c r="V17" s="520"/>
      <c r="W17" s="521" t="s">
        <v>152</v>
      </c>
      <c r="X17" s="443"/>
      <c r="Y17" s="443"/>
      <c r="Z17" s="443"/>
      <c r="AA17" s="443"/>
      <c r="AB17" s="444"/>
      <c r="AC17" s="406">
        <v>146548</v>
      </c>
      <c r="AD17" s="407"/>
      <c r="AE17" s="407"/>
      <c r="AF17" s="407"/>
      <c r="AG17" s="408"/>
      <c r="AH17" s="406">
        <v>149230</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62269070</v>
      </c>
      <c r="BO17" s="431"/>
      <c r="BP17" s="431"/>
      <c r="BQ17" s="431"/>
      <c r="BR17" s="431"/>
      <c r="BS17" s="431"/>
      <c r="BT17" s="431"/>
      <c r="BU17" s="432"/>
      <c r="BV17" s="430">
        <v>59343680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154</v>
      </c>
      <c r="C18" s="493"/>
      <c r="D18" s="493"/>
      <c r="E18" s="494"/>
      <c r="F18" s="494"/>
      <c r="G18" s="494"/>
      <c r="H18" s="494"/>
      <c r="I18" s="494"/>
      <c r="J18" s="494"/>
      <c r="K18" s="494"/>
      <c r="L18" s="495">
        <v>405.86</v>
      </c>
      <c r="M18" s="495"/>
      <c r="N18" s="495"/>
      <c r="O18" s="495"/>
      <c r="P18" s="495"/>
      <c r="Q18" s="495"/>
      <c r="R18" s="496"/>
      <c r="S18" s="496"/>
      <c r="T18" s="496"/>
      <c r="U18" s="496"/>
      <c r="V18" s="497"/>
      <c r="W18" s="511"/>
      <c r="X18" s="512"/>
      <c r="Y18" s="512"/>
      <c r="Z18" s="512"/>
      <c r="AA18" s="512"/>
      <c r="AB18" s="522"/>
      <c r="AC18" s="394">
        <v>78.599999999999994</v>
      </c>
      <c r="AD18" s="395"/>
      <c r="AE18" s="395"/>
      <c r="AF18" s="395"/>
      <c r="AG18" s="498"/>
      <c r="AH18" s="394">
        <v>78.900000000000006</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97398300</v>
      </c>
      <c r="BO18" s="431"/>
      <c r="BP18" s="431"/>
      <c r="BQ18" s="431"/>
      <c r="BR18" s="431"/>
      <c r="BS18" s="431"/>
      <c r="BT18" s="431"/>
      <c r="BU18" s="432"/>
      <c r="BV18" s="430">
        <v>99012783</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156</v>
      </c>
      <c r="C19" s="493"/>
      <c r="D19" s="493"/>
      <c r="E19" s="494"/>
      <c r="F19" s="494"/>
      <c r="G19" s="494"/>
      <c r="H19" s="494"/>
      <c r="I19" s="494"/>
      <c r="J19" s="494"/>
      <c r="K19" s="494"/>
      <c r="L19" s="500">
        <v>1008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123181923</v>
      </c>
      <c r="BO19" s="431"/>
      <c r="BP19" s="431"/>
      <c r="BQ19" s="431"/>
      <c r="BR19" s="431"/>
      <c r="BS19" s="431"/>
      <c r="BT19" s="431"/>
      <c r="BU19" s="432"/>
      <c r="BV19" s="430">
        <v>117094139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158</v>
      </c>
      <c r="C20" s="493"/>
      <c r="D20" s="493"/>
      <c r="E20" s="494"/>
      <c r="F20" s="494"/>
      <c r="G20" s="494"/>
      <c r="H20" s="494"/>
      <c r="I20" s="494"/>
      <c r="J20" s="494"/>
      <c r="K20" s="494"/>
      <c r="L20" s="500">
        <v>187423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265238903</v>
      </c>
      <c r="BO23" s="431"/>
      <c r="BP23" s="431"/>
      <c r="BQ23" s="431"/>
      <c r="BR23" s="431"/>
      <c r="BS23" s="431"/>
      <c r="BT23" s="431"/>
      <c r="BU23" s="432"/>
      <c r="BV23" s="430">
        <v>256001368</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167</v>
      </c>
      <c r="F24" s="404"/>
      <c r="G24" s="404"/>
      <c r="H24" s="404"/>
      <c r="I24" s="404"/>
      <c r="J24" s="404"/>
      <c r="K24" s="405"/>
      <c r="L24" s="406">
        <v>1</v>
      </c>
      <c r="M24" s="407"/>
      <c r="N24" s="407"/>
      <c r="O24" s="407"/>
      <c r="P24" s="408"/>
      <c r="Q24" s="406">
        <v>9780</v>
      </c>
      <c r="R24" s="407"/>
      <c r="S24" s="407"/>
      <c r="T24" s="407"/>
      <c r="U24" s="407"/>
      <c r="V24" s="408"/>
      <c r="W24" s="472"/>
      <c r="X24" s="463"/>
      <c r="Y24" s="464"/>
      <c r="Z24" s="403" t="s">
        <v>168</v>
      </c>
      <c r="AA24" s="404"/>
      <c r="AB24" s="404"/>
      <c r="AC24" s="404"/>
      <c r="AD24" s="404"/>
      <c r="AE24" s="404"/>
      <c r="AF24" s="404"/>
      <c r="AG24" s="405"/>
      <c r="AH24" s="406">
        <v>2755</v>
      </c>
      <c r="AI24" s="407"/>
      <c r="AJ24" s="407"/>
      <c r="AK24" s="407"/>
      <c r="AL24" s="408"/>
      <c r="AM24" s="406">
        <v>8353160</v>
      </c>
      <c r="AN24" s="407"/>
      <c r="AO24" s="407"/>
      <c r="AP24" s="407"/>
      <c r="AQ24" s="407"/>
      <c r="AR24" s="408"/>
      <c r="AS24" s="406">
        <v>3032</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205926010</v>
      </c>
      <c r="BO24" s="431"/>
      <c r="BP24" s="431"/>
      <c r="BQ24" s="431"/>
      <c r="BR24" s="431"/>
      <c r="BS24" s="431"/>
      <c r="BT24" s="431"/>
      <c r="BU24" s="432"/>
      <c r="BV24" s="430">
        <v>202984521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170</v>
      </c>
      <c r="F25" s="404"/>
      <c r="G25" s="404"/>
      <c r="H25" s="404"/>
      <c r="I25" s="404"/>
      <c r="J25" s="404"/>
      <c r="K25" s="405"/>
      <c r="L25" s="406">
        <v>2</v>
      </c>
      <c r="M25" s="407"/>
      <c r="N25" s="407"/>
      <c r="O25" s="407"/>
      <c r="P25" s="408"/>
      <c r="Q25" s="406">
        <v>8400</v>
      </c>
      <c r="R25" s="407"/>
      <c r="S25" s="407"/>
      <c r="T25" s="407"/>
      <c r="U25" s="407"/>
      <c r="V25" s="408"/>
      <c r="W25" s="472"/>
      <c r="X25" s="463"/>
      <c r="Y25" s="464"/>
      <c r="Z25" s="403" t="s">
        <v>171</v>
      </c>
      <c r="AA25" s="404"/>
      <c r="AB25" s="404"/>
      <c r="AC25" s="404"/>
      <c r="AD25" s="404"/>
      <c r="AE25" s="404"/>
      <c r="AF25" s="404"/>
      <c r="AG25" s="405"/>
      <c r="AH25" s="406">
        <v>459</v>
      </c>
      <c r="AI25" s="407"/>
      <c r="AJ25" s="407"/>
      <c r="AK25" s="407"/>
      <c r="AL25" s="408"/>
      <c r="AM25" s="406">
        <v>1303560</v>
      </c>
      <c r="AN25" s="407"/>
      <c r="AO25" s="407"/>
      <c r="AP25" s="407"/>
      <c r="AQ25" s="407"/>
      <c r="AR25" s="408"/>
      <c r="AS25" s="406">
        <v>2840</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v>35870110</v>
      </c>
      <c r="BO25" s="426"/>
      <c r="BP25" s="426"/>
      <c r="BQ25" s="426"/>
      <c r="BR25" s="426"/>
      <c r="BS25" s="426"/>
      <c r="BT25" s="426"/>
      <c r="BU25" s="427"/>
      <c r="BV25" s="425">
        <v>46708156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173</v>
      </c>
      <c r="F26" s="404"/>
      <c r="G26" s="404"/>
      <c r="H26" s="404"/>
      <c r="I26" s="404"/>
      <c r="J26" s="404"/>
      <c r="K26" s="405"/>
      <c r="L26" s="406">
        <v>1</v>
      </c>
      <c r="M26" s="407"/>
      <c r="N26" s="407"/>
      <c r="O26" s="407"/>
      <c r="P26" s="408"/>
      <c r="Q26" s="406">
        <v>6830</v>
      </c>
      <c r="R26" s="407"/>
      <c r="S26" s="407"/>
      <c r="T26" s="407"/>
      <c r="U26" s="407"/>
      <c r="V26" s="408"/>
      <c r="W26" s="472"/>
      <c r="X26" s="463"/>
      <c r="Y26" s="464"/>
      <c r="Z26" s="403" t="s">
        <v>174</v>
      </c>
      <c r="AA26" s="485"/>
      <c r="AB26" s="485"/>
      <c r="AC26" s="485"/>
      <c r="AD26" s="485"/>
      <c r="AE26" s="485"/>
      <c r="AF26" s="485"/>
      <c r="AG26" s="486"/>
      <c r="AH26" s="406">
        <v>214</v>
      </c>
      <c r="AI26" s="407"/>
      <c r="AJ26" s="407"/>
      <c r="AK26" s="407"/>
      <c r="AL26" s="408"/>
      <c r="AM26" s="406">
        <v>612040</v>
      </c>
      <c r="AN26" s="407"/>
      <c r="AO26" s="407"/>
      <c r="AP26" s="407"/>
      <c r="AQ26" s="407"/>
      <c r="AR26" s="408"/>
      <c r="AS26" s="406">
        <v>2860</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134</v>
      </c>
      <c r="BO26" s="431"/>
      <c r="BP26" s="431"/>
      <c r="BQ26" s="431"/>
      <c r="BR26" s="431"/>
      <c r="BS26" s="431"/>
      <c r="BT26" s="431"/>
      <c r="BU26" s="432"/>
      <c r="BV26" s="430" t="s">
        <v>176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177</v>
      </c>
      <c r="F27" s="404"/>
      <c r="G27" s="404"/>
      <c r="H27" s="404"/>
      <c r="I27" s="404"/>
      <c r="J27" s="404"/>
      <c r="K27" s="405"/>
      <c r="L27" s="406">
        <v>1</v>
      </c>
      <c r="M27" s="407"/>
      <c r="N27" s="407"/>
      <c r="O27" s="407"/>
      <c r="P27" s="408"/>
      <c r="Q27" s="406">
        <v>7370</v>
      </c>
      <c r="R27" s="407"/>
      <c r="S27" s="407"/>
      <c r="T27" s="407"/>
      <c r="U27" s="407"/>
      <c r="V27" s="408"/>
      <c r="W27" s="472"/>
      <c r="X27" s="463"/>
      <c r="Y27" s="464"/>
      <c r="Z27" s="403" t="s">
        <v>178</v>
      </c>
      <c r="AA27" s="404"/>
      <c r="AB27" s="404"/>
      <c r="AC27" s="404"/>
      <c r="AD27" s="404"/>
      <c r="AE27" s="404"/>
      <c r="AF27" s="404"/>
      <c r="AG27" s="405"/>
      <c r="AH27" s="406">
        <v>85</v>
      </c>
      <c r="AI27" s="407"/>
      <c r="AJ27" s="407"/>
      <c r="AK27" s="407"/>
      <c r="AL27" s="408"/>
      <c r="AM27" s="406">
        <v>344109</v>
      </c>
      <c r="AN27" s="407"/>
      <c r="AO27" s="407"/>
      <c r="AP27" s="407"/>
      <c r="AQ27" s="407"/>
      <c r="AR27" s="408"/>
      <c r="AS27" s="406">
        <v>4048</v>
      </c>
      <c r="AT27" s="407"/>
      <c r="AU27" s="407"/>
      <c r="AV27" s="407"/>
      <c r="AW27" s="407"/>
      <c r="AX27" s="409"/>
      <c r="AY27" s="436" t="s">
        <v>179</v>
      </c>
      <c r="AZ27" s="437"/>
      <c r="BA27" s="437"/>
      <c r="BB27" s="437"/>
      <c r="BC27" s="437"/>
      <c r="BD27" s="437"/>
      <c r="BE27" s="437"/>
      <c r="BF27" s="437"/>
      <c r="BG27" s="437"/>
      <c r="BH27" s="437"/>
      <c r="BI27" s="437"/>
      <c r="BJ27" s="437"/>
      <c r="BK27" s="437"/>
      <c r="BL27" s="437"/>
      <c r="BM27" s="438"/>
      <c r="BN27" s="433">
        <v>6422639</v>
      </c>
      <c r="BO27" s="434"/>
      <c r="BP27" s="434"/>
      <c r="BQ27" s="434"/>
      <c r="BR27" s="434"/>
      <c r="BS27" s="434"/>
      <c r="BT27" s="434"/>
      <c r="BU27" s="435"/>
      <c r="BV27" s="433">
        <v>6455287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180</v>
      </c>
      <c r="F28" s="404"/>
      <c r="G28" s="404"/>
      <c r="H28" s="404"/>
      <c r="I28" s="404"/>
      <c r="J28" s="404"/>
      <c r="K28" s="405"/>
      <c r="L28" s="406">
        <v>1</v>
      </c>
      <c r="M28" s="407"/>
      <c r="N28" s="407"/>
      <c r="O28" s="407"/>
      <c r="P28" s="408"/>
      <c r="Q28" s="406">
        <v>6730</v>
      </c>
      <c r="R28" s="407"/>
      <c r="S28" s="407"/>
      <c r="T28" s="407"/>
      <c r="U28" s="407"/>
      <c r="V28" s="408"/>
      <c r="W28" s="472"/>
      <c r="X28" s="463"/>
      <c r="Y28" s="464"/>
      <c r="Z28" s="403" t="s">
        <v>181</v>
      </c>
      <c r="AA28" s="404"/>
      <c r="AB28" s="404"/>
      <c r="AC28" s="404"/>
      <c r="AD28" s="404"/>
      <c r="AE28" s="404"/>
      <c r="AF28" s="404"/>
      <c r="AG28" s="405"/>
      <c r="AH28" s="406" t="s">
        <v>176</v>
      </c>
      <c r="AI28" s="407"/>
      <c r="AJ28" s="407"/>
      <c r="AK28" s="407"/>
      <c r="AL28" s="408"/>
      <c r="AM28" s="406" t="s">
        <v>176</v>
      </c>
      <c r="AN28" s="407"/>
      <c r="AO28" s="407"/>
      <c r="AP28" s="407"/>
      <c r="AQ28" s="407"/>
      <c r="AR28" s="408"/>
      <c r="AS28" s="406" t="s">
        <v>134</v>
      </c>
      <c r="AT28" s="407"/>
      <c r="AU28" s="407"/>
      <c r="AV28" s="407"/>
      <c r="AW28" s="407"/>
      <c r="AX28" s="409"/>
      <c r="AY28" s="413" t="s">
        <v>182</v>
      </c>
      <c r="AZ28" s="414"/>
      <c r="BA28" s="414"/>
      <c r="BB28" s="415"/>
      <c r="BC28" s="422" t="s">
        <v>48</v>
      </c>
      <c r="BD28" s="423"/>
      <c r="BE28" s="423"/>
      <c r="BF28" s="423"/>
      <c r="BG28" s="423"/>
      <c r="BH28" s="423"/>
      <c r="BI28" s="423"/>
      <c r="BJ28" s="423"/>
      <c r="BK28" s="423"/>
      <c r="BL28" s="423"/>
      <c r="BM28" s="424"/>
      <c r="BN28" s="425">
        <v>11153456</v>
      </c>
      <c r="BO28" s="426"/>
      <c r="BP28" s="426"/>
      <c r="BQ28" s="426"/>
      <c r="BR28" s="426"/>
      <c r="BS28" s="426"/>
      <c r="BT28" s="426"/>
      <c r="BU28" s="427"/>
      <c r="BV28" s="425">
        <v>12162937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183</v>
      </c>
      <c r="F29" s="404"/>
      <c r="G29" s="404"/>
      <c r="H29" s="404"/>
      <c r="I29" s="404"/>
      <c r="J29" s="404"/>
      <c r="K29" s="405"/>
      <c r="L29" s="406">
        <v>38</v>
      </c>
      <c r="M29" s="407"/>
      <c r="N29" s="407"/>
      <c r="O29" s="407"/>
      <c r="P29" s="408"/>
      <c r="Q29" s="406">
        <v>6190</v>
      </c>
      <c r="R29" s="407"/>
      <c r="S29" s="407"/>
      <c r="T29" s="407"/>
      <c r="U29" s="407"/>
      <c r="V29" s="408"/>
      <c r="W29" s="473"/>
      <c r="X29" s="474"/>
      <c r="Y29" s="475"/>
      <c r="Z29" s="403" t="s">
        <v>184</v>
      </c>
      <c r="AA29" s="404"/>
      <c r="AB29" s="404"/>
      <c r="AC29" s="404"/>
      <c r="AD29" s="404"/>
      <c r="AE29" s="404"/>
      <c r="AF29" s="404"/>
      <c r="AG29" s="405"/>
      <c r="AH29" s="406">
        <v>2840</v>
      </c>
      <c r="AI29" s="407"/>
      <c r="AJ29" s="407"/>
      <c r="AK29" s="407"/>
      <c r="AL29" s="408"/>
      <c r="AM29" s="406">
        <v>8697269</v>
      </c>
      <c r="AN29" s="407"/>
      <c r="AO29" s="407"/>
      <c r="AP29" s="407"/>
      <c r="AQ29" s="407"/>
      <c r="AR29" s="408"/>
      <c r="AS29" s="406">
        <v>3062</v>
      </c>
      <c r="AT29" s="407"/>
      <c r="AU29" s="407"/>
      <c r="AV29" s="407"/>
      <c r="AW29" s="407"/>
      <c r="AX29" s="409"/>
      <c r="AY29" s="416"/>
      <c r="AZ29" s="417"/>
      <c r="BA29" s="417"/>
      <c r="BB29" s="418"/>
      <c r="BC29" s="410" t="s">
        <v>185</v>
      </c>
      <c r="BD29" s="411"/>
      <c r="BE29" s="411"/>
      <c r="BF29" s="411"/>
      <c r="BG29" s="411"/>
      <c r="BH29" s="411"/>
      <c r="BI29" s="411"/>
      <c r="BJ29" s="411"/>
      <c r="BK29" s="411"/>
      <c r="BL29" s="411"/>
      <c r="BM29" s="412"/>
      <c r="BN29" s="430">
        <v>6792694</v>
      </c>
      <c r="BO29" s="431"/>
      <c r="BP29" s="431"/>
      <c r="BQ29" s="431"/>
      <c r="BR29" s="431"/>
      <c r="BS29" s="431"/>
      <c r="BT29" s="431"/>
      <c r="BU29" s="432"/>
      <c r="BV29" s="430">
        <v>7476295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186</v>
      </c>
      <c r="X30" s="483"/>
      <c r="Y30" s="483"/>
      <c r="Z30" s="483"/>
      <c r="AA30" s="483"/>
      <c r="AB30" s="483"/>
      <c r="AC30" s="483"/>
      <c r="AD30" s="483"/>
      <c r="AE30" s="483"/>
      <c r="AF30" s="483"/>
      <c r="AG30" s="484"/>
      <c r="AH30" s="394">
        <v>98</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26154622</v>
      </c>
      <c r="BO30" s="434"/>
      <c r="BP30" s="434"/>
      <c r="BQ30" s="434"/>
      <c r="BR30" s="434"/>
      <c r="BS30" s="434"/>
      <c r="BT30" s="434"/>
      <c r="BU30" s="435"/>
      <c r="BV30" s="433">
        <v>26779375</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193</v>
      </c>
      <c r="D33" s="393"/>
      <c r="E33" s="392" t="s">
        <v>194</v>
      </c>
      <c r="F33" s="392"/>
      <c r="G33" s="392"/>
      <c r="H33" s="392"/>
      <c r="I33" s="392"/>
      <c r="J33" s="392"/>
      <c r="K33" s="392"/>
      <c r="L33" s="392"/>
      <c r="M33" s="392"/>
      <c r="N33" s="392"/>
      <c r="O33" s="392"/>
      <c r="P33" s="392"/>
      <c r="Q33" s="392"/>
      <c r="R33" s="392"/>
      <c r="S33" s="392"/>
      <c r="T33" s="216"/>
      <c r="U33" s="393" t="s">
        <v>195</v>
      </c>
      <c r="V33" s="393"/>
      <c r="W33" s="392" t="s">
        <v>194</v>
      </c>
      <c r="X33" s="392"/>
      <c r="Y33" s="392"/>
      <c r="Z33" s="392"/>
      <c r="AA33" s="392"/>
      <c r="AB33" s="392"/>
      <c r="AC33" s="392"/>
      <c r="AD33" s="392"/>
      <c r="AE33" s="392"/>
      <c r="AF33" s="392"/>
      <c r="AG33" s="392"/>
      <c r="AH33" s="392"/>
      <c r="AI33" s="392"/>
      <c r="AJ33" s="392"/>
      <c r="AK33" s="392"/>
      <c r="AL33" s="216"/>
      <c r="AM33" s="393" t="s">
        <v>193</v>
      </c>
      <c r="AN33" s="393"/>
      <c r="AO33" s="392" t="s">
        <v>194</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195</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6</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10</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12</v>
      </c>
      <c r="BF34" s="389"/>
      <c r="BG34" s="388" t="str">
        <f>IF('各会計、関係団体の財政状況及び健全化判断比率'!B34="","",'各会計、関係団体の財政状況及び健全化判断比率'!B34)</f>
        <v>観光施設事業特別会計</v>
      </c>
      <c r="BH34" s="388"/>
      <c r="BI34" s="388"/>
      <c r="BJ34" s="388"/>
      <c r="BK34" s="388"/>
      <c r="BL34" s="388"/>
      <c r="BM34" s="388"/>
      <c r="BN34" s="388"/>
      <c r="BO34" s="388"/>
      <c r="BP34" s="388"/>
      <c r="BQ34" s="388"/>
      <c r="BR34" s="388"/>
      <c r="BS34" s="388"/>
      <c r="BT34" s="388"/>
      <c r="BU34" s="388"/>
      <c r="BV34" s="214"/>
      <c r="BW34" s="389">
        <f>IF(BY34="","",MAX(C34:D43,U34:V43,AM34:AN43,BE34:BF43)+1)</f>
        <v>15</v>
      </c>
      <c r="BX34" s="389"/>
      <c r="BY34" s="388" t="str">
        <f>IF('各会計、関係団体の財政状況及び健全化判断比率'!B68="","",'各会計、関係団体の財政状況及び健全化判断比率'!B68)</f>
        <v>長崎県後期高齢者医療広域連合（普通会計）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（公財）長崎平和推進協会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f>IF(E35="","",C34+1)</f>
        <v>2</v>
      </c>
      <c r="D35" s="389"/>
      <c r="E35" s="388" t="str">
        <f>IF('各会計、関係団体の財政状況及び健全化判断比率'!B8="","",'各会計、関係団体の財政状況及び健全化判断比率'!B8)</f>
        <v>土地取得特別会計</v>
      </c>
      <c r="F35" s="388"/>
      <c r="G35" s="388"/>
      <c r="H35" s="388"/>
      <c r="I35" s="388"/>
      <c r="J35" s="388"/>
      <c r="K35" s="388"/>
      <c r="L35" s="388"/>
      <c r="M35" s="388"/>
      <c r="N35" s="388"/>
      <c r="O35" s="388"/>
      <c r="P35" s="388"/>
      <c r="Q35" s="388"/>
      <c r="R35" s="388"/>
      <c r="S35" s="388"/>
      <c r="T35" s="214"/>
      <c r="U35" s="389">
        <f>IF(W35="","",U34+1)</f>
        <v>7</v>
      </c>
      <c r="V35" s="389"/>
      <c r="W35" s="388" t="str">
        <f>IF('各会計、関係団体の財政状況及び健全化判断比率'!B29="","",'各会計、関係団体の財政状況及び健全化判断比率'!B29)</f>
        <v>介護保険事業特別会計</v>
      </c>
      <c r="X35" s="388"/>
      <c r="Y35" s="388"/>
      <c r="Z35" s="388"/>
      <c r="AA35" s="388"/>
      <c r="AB35" s="388"/>
      <c r="AC35" s="388"/>
      <c r="AD35" s="388"/>
      <c r="AE35" s="388"/>
      <c r="AF35" s="388"/>
      <c r="AG35" s="388"/>
      <c r="AH35" s="388"/>
      <c r="AI35" s="388"/>
      <c r="AJ35" s="388"/>
      <c r="AK35" s="388"/>
      <c r="AL35" s="214"/>
      <c r="AM35" s="389">
        <f t="shared" ref="AM35:AM43" si="0">IF(AO35="","",AM34+1)</f>
        <v>11</v>
      </c>
      <c r="AN35" s="389"/>
      <c r="AO35" s="388" t="str">
        <f>IF('各会計、関係団体の財政状況及び健全化判断比率'!B33="","",'各会計、関係団体の財政状況及び健全化判断比率'!B33)</f>
        <v>下水道事業会計</v>
      </c>
      <c r="AP35" s="388"/>
      <c r="AQ35" s="388"/>
      <c r="AR35" s="388"/>
      <c r="AS35" s="388"/>
      <c r="AT35" s="388"/>
      <c r="AU35" s="388"/>
      <c r="AV35" s="388"/>
      <c r="AW35" s="388"/>
      <c r="AX35" s="388"/>
      <c r="AY35" s="388"/>
      <c r="AZ35" s="388"/>
      <c r="BA35" s="388"/>
      <c r="BB35" s="388"/>
      <c r="BC35" s="388"/>
      <c r="BD35" s="214"/>
      <c r="BE35" s="389">
        <f t="shared" ref="BE35:BE43" si="1">IF(BG35="","",BE34+1)</f>
        <v>13</v>
      </c>
      <c r="BF35" s="389"/>
      <c r="BG35" s="388" t="str">
        <f>IF('各会計、関係団体の財政状況及び健全化判断比率'!B35="","",'各会計、関係団体の財政状況及び健全化判断比率'!B35)</f>
        <v>中央卸売市場事業特別会計</v>
      </c>
      <c r="BH35" s="388"/>
      <c r="BI35" s="388"/>
      <c r="BJ35" s="388"/>
      <c r="BK35" s="388"/>
      <c r="BL35" s="388"/>
      <c r="BM35" s="388"/>
      <c r="BN35" s="388"/>
      <c r="BO35" s="388"/>
      <c r="BP35" s="388"/>
      <c r="BQ35" s="388"/>
      <c r="BR35" s="388"/>
      <c r="BS35" s="388"/>
      <c r="BT35" s="388"/>
      <c r="BU35" s="388"/>
      <c r="BV35" s="214"/>
      <c r="BW35" s="389">
        <f t="shared" ref="BW35:BW43" si="2">IF(BY35="","",BW34+1)</f>
        <v>16</v>
      </c>
      <c r="BX35" s="389"/>
      <c r="BY35" s="388" t="str">
        <f>IF('各会計、関係団体の財政状況及び健全化判断比率'!B69="","",'各会計、関係団体の財政状況及び健全化判断比率'!B69)</f>
        <v>長崎県後期高齢者医療広域連合（事業会計）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（公財）長崎市スポーツ協会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f>IF(E36="","",C35+1)</f>
        <v>3</v>
      </c>
      <c r="D36" s="389"/>
      <c r="E36" s="388" t="str">
        <f>IF('各会計、関係団体の財政状況及び健全化判断比率'!B9="","",'各会計、関係団体の財政状況及び健全化判断比率'!B9)</f>
        <v>母子父子寡婦福祉資金貸付事業特別会計</v>
      </c>
      <c r="F36" s="388"/>
      <c r="G36" s="388"/>
      <c r="H36" s="388"/>
      <c r="I36" s="388"/>
      <c r="J36" s="388"/>
      <c r="K36" s="388"/>
      <c r="L36" s="388"/>
      <c r="M36" s="388"/>
      <c r="N36" s="388"/>
      <c r="O36" s="388"/>
      <c r="P36" s="388"/>
      <c r="Q36" s="388"/>
      <c r="R36" s="388"/>
      <c r="S36" s="388"/>
      <c r="T36" s="214"/>
      <c r="U36" s="389">
        <f t="shared" ref="U36:U43" si="4">IF(W36="","",U35+1)</f>
        <v>8</v>
      </c>
      <c r="V36" s="389"/>
      <c r="W36" s="388" t="str">
        <f>IF('各会計、関係団体の財政状況及び健全化判断比率'!B30="","",'各会計、関係団体の財政状況及び健全化判断比率'!B30)</f>
        <v>後期高齢者医療事業特別会計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14</v>
      </c>
      <c r="BF36" s="389"/>
      <c r="BG36" s="388" t="str">
        <f>IF('各会計、関係団体の財政状況及び健全化判断比率'!B36="","",'各会計、関係団体の財政状況及び健全化判断比率'!B36)</f>
        <v>生活排水事業特別会計</v>
      </c>
      <c r="BH36" s="388"/>
      <c r="BI36" s="388"/>
      <c r="BJ36" s="388"/>
      <c r="BK36" s="388"/>
      <c r="BL36" s="388"/>
      <c r="BM36" s="388"/>
      <c r="BN36" s="388"/>
      <c r="BO36" s="388"/>
      <c r="BP36" s="388"/>
      <c r="BQ36" s="388"/>
      <c r="BR36" s="388"/>
      <c r="BS36" s="388"/>
      <c r="BT36" s="388"/>
      <c r="BU36" s="388"/>
      <c r="BV36" s="214"/>
      <c r="BW36" s="389" t="str">
        <f t="shared" si="2"/>
        <v/>
      </c>
      <c r="BX36" s="389"/>
      <c r="BY36" s="388" t="str">
        <f>IF('各会計、関係団体の財政状況及び健全化判断比率'!B70="","",'各会計、関係団体の財政状況及び健全化判断比率'!B70)</f>
        <v/>
      </c>
      <c r="BZ36" s="388"/>
      <c r="CA36" s="388"/>
      <c r="CB36" s="388"/>
      <c r="CC36" s="388"/>
      <c r="CD36" s="388"/>
      <c r="CE36" s="388"/>
      <c r="CF36" s="388"/>
      <c r="CG36" s="388"/>
      <c r="CH36" s="388"/>
      <c r="CI36" s="388"/>
      <c r="CJ36" s="388"/>
      <c r="CK36" s="388"/>
      <c r="CL36" s="388"/>
      <c r="CM36" s="388"/>
      <c r="CN36" s="214"/>
      <c r="CO36" s="389">
        <f t="shared" si="3"/>
        <v>19</v>
      </c>
      <c r="CP36" s="389"/>
      <c r="CQ36" s="388" t="str">
        <f>IF('各会計、関係団体の財政状況及び健全化判断比率'!BS9="","",'各会計、関係団体の財政状況及び健全化判断比率'!BS9)</f>
        <v>（一財）長崎市勤労者サービスセンター</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f>IF(E37="","",C36+1)</f>
        <v>4</v>
      </c>
      <c r="D37" s="389"/>
      <c r="E37" s="388" t="str">
        <f>IF('各会計、関係団体の財政状況及び健全化判断比率'!B10="","",'各会計、関係団体の財政状況及び健全化判断比率'!B10)</f>
        <v>診療所事業特別会計</v>
      </c>
      <c r="F37" s="388"/>
      <c r="G37" s="388"/>
      <c r="H37" s="388"/>
      <c r="I37" s="388"/>
      <c r="J37" s="388"/>
      <c r="K37" s="388"/>
      <c r="L37" s="388"/>
      <c r="M37" s="388"/>
      <c r="N37" s="388"/>
      <c r="O37" s="388"/>
      <c r="P37" s="388"/>
      <c r="Q37" s="388"/>
      <c r="R37" s="388"/>
      <c r="S37" s="388"/>
      <c r="T37" s="214"/>
      <c r="U37" s="389">
        <f t="shared" si="4"/>
        <v>9</v>
      </c>
      <c r="V37" s="389"/>
      <c r="W37" s="388" t="str">
        <f>IF('各会計、関係団体の財政状況及び健全化判断比率'!B31="","",'各会計、関係団体の財政状況及び健全化判断比率'!B31)</f>
        <v>駐車場事業特別会計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t="str">
        <f t="shared" si="2"/>
        <v/>
      </c>
      <c r="BX37" s="389"/>
      <c r="BY37" s="388" t="str">
        <f>IF('各会計、関係団体の財政状況及び健全化判断比率'!B71="","",'各会計、関係団体の財政状況及び健全化判断比率'!B71)</f>
        <v/>
      </c>
      <c r="BZ37" s="388"/>
      <c r="CA37" s="388"/>
      <c r="CB37" s="388"/>
      <c r="CC37" s="388"/>
      <c r="CD37" s="388"/>
      <c r="CE37" s="388"/>
      <c r="CF37" s="388"/>
      <c r="CG37" s="388"/>
      <c r="CH37" s="388"/>
      <c r="CI37" s="388"/>
      <c r="CJ37" s="388"/>
      <c r="CK37" s="388"/>
      <c r="CL37" s="388"/>
      <c r="CM37" s="388"/>
      <c r="CN37" s="214"/>
      <c r="CO37" s="389">
        <f t="shared" si="3"/>
        <v>20</v>
      </c>
      <c r="CP37" s="389"/>
      <c r="CQ37" s="388" t="str">
        <f>IF('各会計、関係団体の財政状況及び健全化判断比率'!BS10="","",'各会計、関係団体の財政状況及び健全化判断比率'!BS10)</f>
        <v>（一財）長崎ロープウェイ・水族館</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f t="shared" ref="C38:C43" si="5">IF(E38="","",C37+1)</f>
        <v>5</v>
      </c>
      <c r="D38" s="389"/>
      <c r="E38" s="388" t="str">
        <f>IF('各会計、関係団体の財政状況及び健全化判断比率'!B11="","",'各会計、関係団体の財政状況及び健全化判断比率'!B11)</f>
        <v>長崎市立病院機構病院事業債管理特別会計</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t="str">
        <f t="shared" si="2"/>
        <v/>
      </c>
      <c r="BX38" s="389"/>
      <c r="BY38" s="388" t="str">
        <f>IF('各会計、関係団体の財政状況及び健全化判断比率'!B72="","",'各会計、関係団体の財政状況及び健全化判断比率'!B72)</f>
        <v/>
      </c>
      <c r="BZ38" s="388"/>
      <c r="CA38" s="388"/>
      <c r="CB38" s="388"/>
      <c r="CC38" s="388"/>
      <c r="CD38" s="388"/>
      <c r="CE38" s="388"/>
      <c r="CF38" s="388"/>
      <c r="CG38" s="388"/>
      <c r="CH38" s="388"/>
      <c r="CI38" s="388"/>
      <c r="CJ38" s="388"/>
      <c r="CK38" s="388"/>
      <c r="CL38" s="388"/>
      <c r="CM38" s="388"/>
      <c r="CN38" s="214"/>
      <c r="CO38" s="389">
        <f t="shared" si="3"/>
        <v>21</v>
      </c>
      <c r="CP38" s="389"/>
      <c r="CQ38" s="388" t="str">
        <f>IF('各会計、関係団体の財政状況及び健全化判断比率'!BS11="","",'各会計、関係団体の財政状況及び健全化判断比率'!BS11)</f>
        <v>長崎中央市場サービス（株）</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f t="shared" si="3"/>
        <v>22</v>
      </c>
      <c r="CP39" s="389"/>
      <c r="CQ39" s="388" t="str">
        <f>IF('各会計、関係団体の財政状況及び健全化判断比率'!BS12="","",'各会計、関係団体の財政状況及び健全化判断比率'!BS12)</f>
        <v>長崎つきまち（株）</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f t="shared" si="3"/>
        <v>23</v>
      </c>
      <c r="CP40" s="389"/>
      <c r="CQ40" s="388" t="str">
        <f>IF('各会計、関係団体の財政状況及び健全化判断比率'!BS13="","",'各会計、関係団体の財政状況及び健全化判断比率'!BS13)</f>
        <v>（一財）長崎市野母崎振興公社</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f t="shared" si="3"/>
        <v>24</v>
      </c>
      <c r="CP41" s="389"/>
      <c r="CQ41" s="388" t="str">
        <f>IF('各会計、関係団体の財政状況及び健全化判断比率'!BS14="","",'各会計、関係団体の財政状況及び健全化判断比率'!BS14)</f>
        <v>（一財）長崎市地産地消振興公社</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f t="shared" si="3"/>
        <v>25</v>
      </c>
      <c r="CP42" s="389"/>
      <c r="CQ42" s="388" t="str">
        <f>IF('各会計、関係団体の財政状況及び健全化判断比率'!BS15="","",'各会計、関係団体の財政状況及び健全化判断比率'!BS15)</f>
        <v>（一財）クリーンながさき</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26</v>
      </c>
      <c r="CP43" s="389"/>
      <c r="CQ43" s="388" t="str">
        <f>IF('各会計、関係団体の財政状況及び健全化判断比率'!BS16="","",'各会計、関係団体の財政状況及び健全化判断比率'!BS16)</f>
        <v>（地独）長崎市立病院機構</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WuUzzOl7hSGfQeuYwYijyEWVAB+m8BRol9fytVlMnQXssQru0IuqGMsOQXmUtewRUK8zyDqVST3aUZVa7IBPqw==" saltValue="kB+yCIAb9ZQXooSUvtd3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1" zoomScaleNormal="71" zoomScaleSheetLayoutView="100" workbookViewId="0">
      <selection activeCell="J35" sqref="J35"/>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2" t="s">
        <v>570</v>
      </c>
      <c r="D34" s="1212"/>
      <c r="E34" s="1213"/>
      <c r="F34" s="32">
        <v>13.33</v>
      </c>
      <c r="G34" s="33">
        <v>14.05</v>
      </c>
      <c r="H34" s="33">
        <v>13.99</v>
      </c>
      <c r="I34" s="33">
        <v>14.51</v>
      </c>
      <c r="J34" s="34">
        <v>14.52</v>
      </c>
      <c r="K34" s="22"/>
      <c r="L34" s="22"/>
      <c r="M34" s="22"/>
      <c r="N34" s="22"/>
      <c r="O34" s="22"/>
      <c r="P34" s="22"/>
    </row>
    <row r="35" spans="1:16" ht="39" customHeight="1" x14ac:dyDescent="0.2">
      <c r="A35" s="22"/>
      <c r="B35" s="35"/>
      <c r="C35" s="1206" t="s">
        <v>571</v>
      </c>
      <c r="D35" s="1207"/>
      <c r="E35" s="1208"/>
      <c r="F35" s="36">
        <v>5.25</v>
      </c>
      <c r="G35" s="37">
        <v>6.79</v>
      </c>
      <c r="H35" s="37">
        <v>8.07</v>
      </c>
      <c r="I35" s="37">
        <v>9.57</v>
      </c>
      <c r="J35" s="38">
        <v>9.5</v>
      </c>
      <c r="K35" s="22"/>
      <c r="L35" s="22"/>
      <c r="M35" s="22"/>
      <c r="N35" s="22"/>
      <c r="O35" s="22"/>
      <c r="P35" s="22"/>
    </row>
    <row r="36" spans="1:16" ht="39" customHeight="1" x14ac:dyDescent="0.2">
      <c r="A36" s="22"/>
      <c r="B36" s="35"/>
      <c r="C36" s="1206" t="s">
        <v>572</v>
      </c>
      <c r="D36" s="1207"/>
      <c r="E36" s="1208"/>
      <c r="F36" s="36">
        <v>2</v>
      </c>
      <c r="G36" s="37">
        <v>3.09</v>
      </c>
      <c r="H36" s="37">
        <v>2.33</v>
      </c>
      <c r="I36" s="37">
        <v>3.24</v>
      </c>
      <c r="J36" s="38">
        <v>2.56</v>
      </c>
      <c r="K36" s="22"/>
      <c r="L36" s="22"/>
      <c r="M36" s="22"/>
      <c r="N36" s="22"/>
      <c r="O36" s="22"/>
      <c r="P36" s="22"/>
    </row>
    <row r="37" spans="1:16" ht="39" customHeight="1" x14ac:dyDescent="0.2">
      <c r="A37" s="22"/>
      <c r="B37" s="35"/>
      <c r="C37" s="1206" t="s">
        <v>573</v>
      </c>
      <c r="D37" s="1207"/>
      <c r="E37" s="1208"/>
      <c r="F37" s="36">
        <v>0.62</v>
      </c>
      <c r="G37" s="37">
        <v>1.2</v>
      </c>
      <c r="H37" s="37">
        <v>2.04</v>
      </c>
      <c r="I37" s="37">
        <v>1.1000000000000001</v>
      </c>
      <c r="J37" s="38">
        <v>1.25</v>
      </c>
      <c r="K37" s="22"/>
      <c r="L37" s="22"/>
      <c r="M37" s="22"/>
      <c r="N37" s="22"/>
      <c r="O37" s="22"/>
      <c r="P37" s="22"/>
    </row>
    <row r="38" spans="1:16" ht="39" customHeight="1" x14ac:dyDescent="0.2">
      <c r="A38" s="22"/>
      <c r="B38" s="35"/>
      <c r="C38" s="1206" t="s">
        <v>574</v>
      </c>
      <c r="D38" s="1207"/>
      <c r="E38" s="1208"/>
      <c r="F38" s="36">
        <v>0.1</v>
      </c>
      <c r="G38" s="37">
        <v>7.0000000000000007E-2</v>
      </c>
      <c r="H38" s="37">
        <v>0.1</v>
      </c>
      <c r="I38" s="37">
        <v>0.15</v>
      </c>
      <c r="J38" s="38">
        <v>0.18</v>
      </c>
      <c r="K38" s="22"/>
      <c r="L38" s="22"/>
      <c r="M38" s="22"/>
      <c r="N38" s="22"/>
      <c r="O38" s="22"/>
      <c r="P38" s="22"/>
    </row>
    <row r="39" spans="1:16" ht="39" customHeight="1" x14ac:dyDescent="0.2">
      <c r="A39" s="22"/>
      <c r="B39" s="35"/>
      <c r="C39" s="1206" t="s">
        <v>575</v>
      </c>
      <c r="D39" s="1207"/>
      <c r="E39" s="1208"/>
      <c r="F39" s="36">
        <v>0.77</v>
      </c>
      <c r="G39" s="37">
        <v>1.38</v>
      </c>
      <c r="H39" s="37">
        <v>0.24</v>
      </c>
      <c r="I39" s="37">
        <v>0.22</v>
      </c>
      <c r="J39" s="38">
        <v>0.12</v>
      </c>
      <c r="K39" s="22"/>
      <c r="L39" s="22"/>
      <c r="M39" s="22"/>
      <c r="N39" s="22"/>
      <c r="O39" s="22"/>
      <c r="P39" s="22"/>
    </row>
    <row r="40" spans="1:16" ht="39" customHeight="1" x14ac:dyDescent="0.2">
      <c r="A40" s="22"/>
      <c r="B40" s="35"/>
      <c r="C40" s="1206" t="s">
        <v>576</v>
      </c>
      <c r="D40" s="1207"/>
      <c r="E40" s="1208"/>
      <c r="F40" s="36">
        <v>7.0000000000000007E-2</v>
      </c>
      <c r="G40" s="37">
        <v>0.05</v>
      </c>
      <c r="H40" s="37">
        <v>0.06</v>
      </c>
      <c r="I40" s="37">
        <v>0.06</v>
      </c>
      <c r="J40" s="38">
        <v>0.06</v>
      </c>
      <c r="K40" s="22"/>
      <c r="L40" s="22"/>
      <c r="M40" s="22"/>
      <c r="N40" s="22"/>
      <c r="O40" s="22"/>
      <c r="P40" s="22"/>
    </row>
    <row r="41" spans="1:16" ht="39" customHeight="1" x14ac:dyDescent="0.2">
      <c r="A41" s="22"/>
      <c r="B41" s="35"/>
      <c r="C41" s="1206" t="s">
        <v>577</v>
      </c>
      <c r="D41" s="1207"/>
      <c r="E41" s="1208"/>
      <c r="F41" s="36">
        <v>0</v>
      </c>
      <c r="G41" s="37">
        <v>0</v>
      </c>
      <c r="H41" s="37">
        <v>0</v>
      </c>
      <c r="I41" s="37">
        <v>0</v>
      </c>
      <c r="J41" s="38">
        <v>0</v>
      </c>
      <c r="K41" s="22"/>
      <c r="L41" s="22"/>
      <c r="M41" s="22"/>
      <c r="N41" s="22"/>
      <c r="O41" s="22"/>
      <c r="P41" s="22"/>
    </row>
    <row r="42" spans="1:16" ht="39" customHeight="1" x14ac:dyDescent="0.2">
      <c r="A42" s="22"/>
      <c r="B42" s="39"/>
      <c r="C42" s="1206" t="s">
        <v>578</v>
      </c>
      <c r="D42" s="1207"/>
      <c r="E42" s="1208"/>
      <c r="F42" s="36" t="s">
        <v>521</v>
      </c>
      <c r="G42" s="37" t="s">
        <v>521</v>
      </c>
      <c r="H42" s="37" t="s">
        <v>521</v>
      </c>
      <c r="I42" s="37" t="s">
        <v>579</v>
      </c>
      <c r="J42" s="38" t="s">
        <v>521</v>
      </c>
      <c r="K42" s="22"/>
      <c r="L42" s="22"/>
      <c r="M42" s="22"/>
      <c r="N42" s="22"/>
      <c r="O42" s="22"/>
      <c r="P42" s="22"/>
    </row>
    <row r="43" spans="1:16" ht="39" customHeight="1" thickBot="1" x14ac:dyDescent="0.25">
      <c r="A43" s="22"/>
      <c r="B43" s="40"/>
      <c r="C43" s="1209" t="s">
        <v>580</v>
      </c>
      <c r="D43" s="1210"/>
      <c r="E43" s="1211"/>
      <c r="F43" s="41">
        <v>0.03</v>
      </c>
      <c r="G43" s="42">
        <v>0.01</v>
      </c>
      <c r="H43" s="42">
        <v>0.01</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tD8Qp9DMQTjPy0h72EGlgUSyT/ikG5M/bFJWWrEMjlIy/kvEy1qMM+jdtknCh9Ru0NdL9QQv8s1DjLMp5hT7g==" saltValue="l2MM+rUi6R4cGRrxBNcB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6" zoomScale="70" zoomScaleNormal="70" zoomScaleSheetLayoutView="55" workbookViewId="0">
      <selection activeCell="O52" sqref="O5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32" t="s">
        <v>11</v>
      </c>
      <c r="C45" s="1233"/>
      <c r="D45" s="58"/>
      <c r="E45" s="1238" t="s">
        <v>12</v>
      </c>
      <c r="F45" s="1238"/>
      <c r="G45" s="1238"/>
      <c r="H45" s="1238"/>
      <c r="I45" s="1238"/>
      <c r="J45" s="1239"/>
      <c r="K45" s="59">
        <v>23051</v>
      </c>
      <c r="L45" s="60">
        <v>23492</v>
      </c>
      <c r="M45" s="60">
        <v>23604</v>
      </c>
      <c r="N45" s="60">
        <v>22131</v>
      </c>
      <c r="O45" s="61">
        <v>23232</v>
      </c>
      <c r="P45" s="48"/>
      <c r="Q45" s="48"/>
      <c r="R45" s="48"/>
      <c r="S45" s="48"/>
      <c r="T45" s="48"/>
      <c r="U45" s="48"/>
    </row>
    <row r="46" spans="1:21" ht="30.75" customHeight="1" x14ac:dyDescent="0.2">
      <c r="A46" s="48"/>
      <c r="B46" s="1234"/>
      <c r="C46" s="1235"/>
      <c r="D46" s="62"/>
      <c r="E46" s="1216" t="s">
        <v>13</v>
      </c>
      <c r="F46" s="1216"/>
      <c r="G46" s="1216"/>
      <c r="H46" s="1216"/>
      <c r="I46" s="1216"/>
      <c r="J46" s="1217"/>
      <c r="K46" s="63" t="s">
        <v>521</v>
      </c>
      <c r="L46" s="64" t="s">
        <v>521</v>
      </c>
      <c r="M46" s="64" t="s">
        <v>521</v>
      </c>
      <c r="N46" s="64" t="s">
        <v>521</v>
      </c>
      <c r="O46" s="65" t="s">
        <v>521</v>
      </c>
      <c r="P46" s="48"/>
      <c r="Q46" s="48"/>
      <c r="R46" s="48"/>
      <c r="S46" s="48"/>
      <c r="T46" s="48"/>
      <c r="U46" s="48"/>
    </row>
    <row r="47" spans="1:21" ht="30.75" customHeight="1" x14ac:dyDescent="0.2">
      <c r="A47" s="48"/>
      <c r="B47" s="1234"/>
      <c r="C47" s="1235"/>
      <c r="D47" s="62"/>
      <c r="E47" s="1216" t="s">
        <v>14</v>
      </c>
      <c r="F47" s="1216"/>
      <c r="G47" s="1216"/>
      <c r="H47" s="1216"/>
      <c r="I47" s="1216"/>
      <c r="J47" s="1217"/>
      <c r="K47" s="63" t="s">
        <v>521</v>
      </c>
      <c r="L47" s="64" t="s">
        <v>521</v>
      </c>
      <c r="M47" s="64" t="s">
        <v>521</v>
      </c>
      <c r="N47" s="64" t="s">
        <v>521</v>
      </c>
      <c r="O47" s="65" t="s">
        <v>521</v>
      </c>
      <c r="P47" s="48"/>
      <c r="Q47" s="48"/>
      <c r="R47" s="48"/>
      <c r="S47" s="48"/>
      <c r="T47" s="48"/>
      <c r="U47" s="48"/>
    </row>
    <row r="48" spans="1:21" ht="30.75" customHeight="1" x14ac:dyDescent="0.2">
      <c r="A48" s="48"/>
      <c r="B48" s="1234"/>
      <c r="C48" s="1235"/>
      <c r="D48" s="62"/>
      <c r="E48" s="1216" t="s">
        <v>15</v>
      </c>
      <c r="F48" s="1216"/>
      <c r="G48" s="1216"/>
      <c r="H48" s="1216"/>
      <c r="I48" s="1216"/>
      <c r="J48" s="1217"/>
      <c r="K48" s="63">
        <v>5162</v>
      </c>
      <c r="L48" s="64">
        <v>5097</v>
      </c>
      <c r="M48" s="64">
        <v>5002</v>
      </c>
      <c r="N48" s="64">
        <v>4967</v>
      </c>
      <c r="O48" s="65">
        <v>4966</v>
      </c>
      <c r="P48" s="48"/>
      <c r="Q48" s="48"/>
      <c r="R48" s="48"/>
      <c r="S48" s="48"/>
      <c r="T48" s="48"/>
      <c r="U48" s="48"/>
    </row>
    <row r="49" spans="1:21" ht="30.75" customHeight="1" x14ac:dyDescent="0.2">
      <c r="A49" s="48"/>
      <c r="B49" s="1234"/>
      <c r="C49" s="1235"/>
      <c r="D49" s="62"/>
      <c r="E49" s="1216" t="s">
        <v>16</v>
      </c>
      <c r="F49" s="1216"/>
      <c r="G49" s="1216"/>
      <c r="H49" s="1216"/>
      <c r="I49" s="1216"/>
      <c r="J49" s="1217"/>
      <c r="K49" s="63" t="s">
        <v>521</v>
      </c>
      <c r="L49" s="64" t="s">
        <v>521</v>
      </c>
      <c r="M49" s="64" t="s">
        <v>521</v>
      </c>
      <c r="N49" s="64" t="s">
        <v>521</v>
      </c>
      <c r="O49" s="65" t="s">
        <v>521</v>
      </c>
      <c r="P49" s="48"/>
      <c r="Q49" s="48"/>
      <c r="R49" s="48"/>
      <c r="S49" s="48"/>
      <c r="T49" s="48"/>
      <c r="U49" s="48"/>
    </row>
    <row r="50" spans="1:21" ht="30.75" customHeight="1" x14ac:dyDescent="0.2">
      <c r="A50" s="48"/>
      <c r="B50" s="1234"/>
      <c r="C50" s="1235"/>
      <c r="D50" s="62"/>
      <c r="E50" s="1216" t="s">
        <v>17</v>
      </c>
      <c r="F50" s="1216"/>
      <c r="G50" s="1216"/>
      <c r="H50" s="1216"/>
      <c r="I50" s="1216"/>
      <c r="J50" s="1217"/>
      <c r="K50" s="63">
        <v>81</v>
      </c>
      <c r="L50" s="64">
        <v>67</v>
      </c>
      <c r="M50" s="64">
        <v>60</v>
      </c>
      <c r="N50" s="64">
        <v>60</v>
      </c>
      <c r="O50" s="65">
        <v>59</v>
      </c>
      <c r="P50" s="48"/>
      <c r="Q50" s="48"/>
      <c r="R50" s="48"/>
      <c r="S50" s="48"/>
      <c r="T50" s="48"/>
      <c r="U50" s="48"/>
    </row>
    <row r="51" spans="1:21" ht="30.75" customHeight="1" x14ac:dyDescent="0.2">
      <c r="A51" s="48"/>
      <c r="B51" s="1236"/>
      <c r="C51" s="1237"/>
      <c r="D51" s="66"/>
      <c r="E51" s="1216" t="s">
        <v>18</v>
      </c>
      <c r="F51" s="1216"/>
      <c r="G51" s="1216"/>
      <c r="H51" s="1216"/>
      <c r="I51" s="1216"/>
      <c r="J51" s="1217"/>
      <c r="K51" s="63">
        <v>1</v>
      </c>
      <c r="L51" s="64">
        <v>1</v>
      </c>
      <c r="M51" s="64">
        <v>0</v>
      </c>
      <c r="N51" s="64">
        <v>0</v>
      </c>
      <c r="O51" s="65">
        <v>0</v>
      </c>
      <c r="P51" s="48"/>
      <c r="Q51" s="48"/>
      <c r="R51" s="48"/>
      <c r="S51" s="48"/>
      <c r="T51" s="48"/>
      <c r="U51" s="48"/>
    </row>
    <row r="52" spans="1:21" ht="30.75" customHeight="1" x14ac:dyDescent="0.2">
      <c r="A52" s="48"/>
      <c r="B52" s="1214" t="s">
        <v>19</v>
      </c>
      <c r="C52" s="1215"/>
      <c r="D52" s="66"/>
      <c r="E52" s="1216" t="s">
        <v>20</v>
      </c>
      <c r="F52" s="1216"/>
      <c r="G52" s="1216"/>
      <c r="H52" s="1216"/>
      <c r="I52" s="1216"/>
      <c r="J52" s="1217"/>
      <c r="K52" s="63">
        <v>22230</v>
      </c>
      <c r="L52" s="64">
        <v>22261</v>
      </c>
      <c r="M52" s="64">
        <v>21872</v>
      </c>
      <c r="N52" s="64">
        <v>20561</v>
      </c>
      <c r="O52" s="65">
        <v>21051</v>
      </c>
      <c r="P52" s="48"/>
      <c r="Q52" s="48"/>
      <c r="R52" s="48"/>
      <c r="S52" s="48"/>
      <c r="T52" s="48"/>
      <c r="U52" s="48"/>
    </row>
    <row r="53" spans="1:21" ht="30.75" customHeight="1" thickBot="1" x14ac:dyDescent="0.25">
      <c r="A53" s="48"/>
      <c r="B53" s="1218" t="s">
        <v>21</v>
      </c>
      <c r="C53" s="1219"/>
      <c r="D53" s="67"/>
      <c r="E53" s="1220" t="s">
        <v>22</v>
      </c>
      <c r="F53" s="1220"/>
      <c r="G53" s="1220"/>
      <c r="H53" s="1220"/>
      <c r="I53" s="1220"/>
      <c r="J53" s="1221"/>
      <c r="K53" s="68">
        <v>6065</v>
      </c>
      <c r="L53" s="69">
        <v>6396</v>
      </c>
      <c r="M53" s="69">
        <v>6794</v>
      </c>
      <c r="N53" s="69">
        <v>6597</v>
      </c>
      <c r="O53" s="70">
        <v>7206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22" t="s">
        <v>25</v>
      </c>
      <c r="C57" s="1223"/>
      <c r="D57" s="1226" t="s">
        <v>26</v>
      </c>
      <c r="E57" s="1227"/>
      <c r="F57" s="1227"/>
      <c r="G57" s="1227"/>
      <c r="H57" s="1227"/>
      <c r="I57" s="1227"/>
      <c r="J57" s="1228"/>
      <c r="K57" s="83"/>
      <c r="L57" s="84"/>
      <c r="M57" s="84"/>
      <c r="N57" s="84"/>
      <c r="O57" s="85"/>
    </row>
    <row r="58" spans="1:21" ht="31.5" customHeight="1" thickBot="1" x14ac:dyDescent="0.25">
      <c r="B58" s="1224"/>
      <c r="C58" s="1225"/>
      <c r="D58" s="1229" t="s">
        <v>27</v>
      </c>
      <c r="E58" s="1230"/>
      <c r="F58" s="1230"/>
      <c r="G58" s="1230"/>
      <c r="H58" s="1230"/>
      <c r="I58" s="1230"/>
      <c r="J58" s="123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CbO+LIHwLOyXCrulC8rCzvJHV3Na4BFDW5jofFiknCwxrqJ/8REKSPitww/dyhPeV3JmzThig7fe8uCpV++og==" saltValue="hWB7VazT/MF74PV54Jus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13" zoomScale="80" zoomScaleNormal="80" zoomScaleSheetLayoutView="100" workbookViewId="0">
      <selection activeCell="A39" sqref="A3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52" t="s">
        <v>30</v>
      </c>
      <c r="C41" s="1253"/>
      <c r="D41" s="102"/>
      <c r="E41" s="1254" t="s">
        <v>31</v>
      </c>
      <c r="F41" s="1254"/>
      <c r="G41" s="1254"/>
      <c r="H41" s="1255"/>
      <c r="I41" s="103">
        <v>263838</v>
      </c>
      <c r="J41" s="104">
        <v>262008</v>
      </c>
      <c r="K41" s="104">
        <v>261846</v>
      </c>
      <c r="L41" s="104">
        <v>267543</v>
      </c>
      <c r="M41" s="105">
        <v>276182</v>
      </c>
    </row>
    <row r="42" spans="2:13" ht="27.75" customHeight="1" x14ac:dyDescent="0.2">
      <c r="B42" s="1242"/>
      <c r="C42" s="1243"/>
      <c r="D42" s="106"/>
      <c r="E42" s="1246" t="s">
        <v>32</v>
      </c>
      <c r="F42" s="1246"/>
      <c r="G42" s="1246"/>
      <c r="H42" s="1247"/>
      <c r="I42" s="107">
        <v>287</v>
      </c>
      <c r="J42" s="108">
        <v>255</v>
      </c>
      <c r="K42" s="108">
        <v>199</v>
      </c>
      <c r="L42" s="108">
        <v>144</v>
      </c>
      <c r="M42" s="109">
        <v>86</v>
      </c>
    </row>
    <row r="43" spans="2:13" ht="27.75" customHeight="1" x14ac:dyDescent="0.2">
      <c r="B43" s="1242"/>
      <c r="C43" s="1243"/>
      <c r="D43" s="106"/>
      <c r="E43" s="1246" t="s">
        <v>33</v>
      </c>
      <c r="F43" s="1246"/>
      <c r="G43" s="1246"/>
      <c r="H43" s="1247"/>
      <c r="I43" s="107">
        <v>47259</v>
      </c>
      <c r="J43" s="108">
        <v>46571</v>
      </c>
      <c r="K43" s="108">
        <v>44922</v>
      </c>
      <c r="L43" s="108">
        <v>42718</v>
      </c>
      <c r="M43" s="109">
        <v>40942</v>
      </c>
    </row>
    <row r="44" spans="2:13" ht="27.75" customHeight="1" x14ac:dyDescent="0.2">
      <c r="B44" s="1242"/>
      <c r="C44" s="1243"/>
      <c r="D44" s="106"/>
      <c r="E44" s="1246" t="s">
        <v>34</v>
      </c>
      <c r="F44" s="1246"/>
      <c r="G44" s="1246"/>
      <c r="H44" s="1247"/>
      <c r="I44" s="107" t="s">
        <v>521</v>
      </c>
      <c r="J44" s="108" t="s">
        <v>521</v>
      </c>
      <c r="K44" s="108" t="s">
        <v>521</v>
      </c>
      <c r="L44" s="108" t="s">
        <v>521</v>
      </c>
      <c r="M44" s="109" t="s">
        <v>521</v>
      </c>
    </row>
    <row r="45" spans="2:13" ht="27.75" customHeight="1" x14ac:dyDescent="0.2">
      <c r="B45" s="1242"/>
      <c r="C45" s="1243"/>
      <c r="D45" s="106"/>
      <c r="E45" s="1246" t="s">
        <v>35</v>
      </c>
      <c r="F45" s="1246"/>
      <c r="G45" s="1246"/>
      <c r="H45" s="1247"/>
      <c r="I45" s="107">
        <v>21562</v>
      </c>
      <c r="J45" s="108">
        <v>20041</v>
      </c>
      <c r="K45" s="108">
        <v>17159</v>
      </c>
      <c r="L45" s="108">
        <v>16399</v>
      </c>
      <c r="M45" s="109">
        <v>20393</v>
      </c>
    </row>
    <row r="46" spans="2:13" ht="27.75" customHeight="1" x14ac:dyDescent="0.2">
      <c r="B46" s="1242"/>
      <c r="C46" s="1243"/>
      <c r="D46" s="110"/>
      <c r="E46" s="1246" t="s">
        <v>36</v>
      </c>
      <c r="F46" s="1246"/>
      <c r="G46" s="1246"/>
      <c r="H46" s="1247"/>
      <c r="I46" s="107">
        <v>2654</v>
      </c>
      <c r="J46" s="108">
        <v>2142</v>
      </c>
      <c r="K46" s="108">
        <v>2129</v>
      </c>
      <c r="L46" s="108">
        <v>2499</v>
      </c>
      <c r="M46" s="109">
        <v>470</v>
      </c>
    </row>
    <row r="47" spans="2:13" ht="27.75" customHeight="1" x14ac:dyDescent="0.2">
      <c r="B47" s="1242"/>
      <c r="C47" s="1243"/>
      <c r="D47" s="111"/>
      <c r="E47" s="1256" t="s">
        <v>37</v>
      </c>
      <c r="F47" s="1257"/>
      <c r="G47" s="1257"/>
      <c r="H47" s="1258"/>
      <c r="I47" s="107" t="s">
        <v>521</v>
      </c>
      <c r="J47" s="108" t="s">
        <v>521</v>
      </c>
      <c r="K47" s="108" t="s">
        <v>521</v>
      </c>
      <c r="L47" s="108" t="s">
        <v>521</v>
      </c>
      <c r="M47" s="109" t="s">
        <v>521</v>
      </c>
    </row>
    <row r="48" spans="2:13" ht="27.75" customHeight="1" x14ac:dyDescent="0.2">
      <c r="B48" s="1242"/>
      <c r="C48" s="1243"/>
      <c r="D48" s="106"/>
      <c r="E48" s="1246" t="s">
        <v>38</v>
      </c>
      <c r="F48" s="1246"/>
      <c r="G48" s="1246"/>
      <c r="H48" s="1247"/>
      <c r="I48" s="107" t="s">
        <v>521</v>
      </c>
      <c r="J48" s="108" t="s">
        <v>521</v>
      </c>
      <c r="K48" s="108" t="s">
        <v>521</v>
      </c>
      <c r="L48" s="108" t="s">
        <v>521</v>
      </c>
      <c r="M48" s="109" t="s">
        <v>521</v>
      </c>
    </row>
    <row r="49" spans="2:13" ht="27.75" customHeight="1" x14ac:dyDescent="0.2">
      <c r="B49" s="1244"/>
      <c r="C49" s="1245"/>
      <c r="D49" s="106"/>
      <c r="E49" s="1246" t="s">
        <v>39</v>
      </c>
      <c r="F49" s="1246"/>
      <c r="G49" s="1246"/>
      <c r="H49" s="1247"/>
      <c r="I49" s="107" t="s">
        <v>521</v>
      </c>
      <c r="J49" s="108" t="s">
        <v>521</v>
      </c>
      <c r="K49" s="108" t="s">
        <v>521</v>
      </c>
      <c r="L49" s="108" t="s">
        <v>521</v>
      </c>
      <c r="M49" s="109" t="s">
        <v>521</v>
      </c>
    </row>
    <row r="50" spans="2:13" ht="27.75" customHeight="1" x14ac:dyDescent="0.2">
      <c r="B50" s="1240" t="s">
        <v>40</v>
      </c>
      <c r="C50" s="1241"/>
      <c r="D50" s="112"/>
      <c r="E50" s="1246" t="s">
        <v>41</v>
      </c>
      <c r="F50" s="1246"/>
      <c r="G50" s="1246"/>
      <c r="H50" s="1247"/>
      <c r="I50" s="107">
        <v>47493</v>
      </c>
      <c r="J50" s="108">
        <v>49305</v>
      </c>
      <c r="K50" s="108">
        <v>50020</v>
      </c>
      <c r="L50" s="108">
        <v>47954</v>
      </c>
      <c r="M50" s="109">
        <v>45812</v>
      </c>
    </row>
    <row r="51" spans="2:13" ht="27.75" customHeight="1" x14ac:dyDescent="0.2">
      <c r="B51" s="1242"/>
      <c r="C51" s="1243"/>
      <c r="D51" s="106"/>
      <c r="E51" s="1246" t="s">
        <v>42</v>
      </c>
      <c r="F51" s="1246"/>
      <c r="G51" s="1246"/>
      <c r="H51" s="1247"/>
      <c r="I51" s="107">
        <v>37701</v>
      </c>
      <c r="J51" s="108">
        <v>35417</v>
      </c>
      <c r="K51" s="108">
        <v>38120</v>
      </c>
      <c r="L51" s="108">
        <v>35702</v>
      </c>
      <c r="M51" s="109">
        <v>36960</v>
      </c>
    </row>
    <row r="52" spans="2:13" ht="27.75" customHeight="1" x14ac:dyDescent="0.2">
      <c r="B52" s="1244"/>
      <c r="C52" s="1245"/>
      <c r="D52" s="106"/>
      <c r="E52" s="1246" t="s">
        <v>43</v>
      </c>
      <c r="F52" s="1246"/>
      <c r="G52" s="1246"/>
      <c r="H52" s="1247"/>
      <c r="I52" s="107">
        <v>184639</v>
      </c>
      <c r="J52" s="108">
        <v>181752</v>
      </c>
      <c r="K52" s="108">
        <v>180290</v>
      </c>
      <c r="L52" s="108">
        <v>177141</v>
      </c>
      <c r="M52" s="109">
        <v>178389</v>
      </c>
    </row>
    <row r="53" spans="2:13" ht="27.75" customHeight="1" thickBot="1" x14ac:dyDescent="0.25">
      <c r="B53" s="1248" t="s">
        <v>44</v>
      </c>
      <c r="C53" s="1249"/>
      <c r="D53" s="113"/>
      <c r="E53" s="1250" t="s">
        <v>45</v>
      </c>
      <c r="F53" s="1250"/>
      <c r="G53" s="1250"/>
      <c r="H53" s="1251"/>
      <c r="I53" s="114">
        <v>65766</v>
      </c>
      <c r="J53" s="115">
        <v>64542</v>
      </c>
      <c r="K53" s="115">
        <v>57825</v>
      </c>
      <c r="L53" s="115">
        <v>68507</v>
      </c>
      <c r="M53" s="116">
        <v>76913</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FdmOnjItzABK3vjCkun1jAsdPJ7SPyoBSDH7yLFMoo8NyM7agjfe0OKOrSYCN9AyVLyKHHQ8aNlG842Uh4SLhw==" saltValue="3kpKAaxc26G4tv/IbmTx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H2" sqref="H2"/>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564</v>
      </c>
      <c r="G54" s="125" t="s">
        <v>565</v>
      </c>
      <c r="H54" s="126" t="s">
        <v>566</v>
      </c>
    </row>
    <row r="55" spans="2:8" ht="52.5" customHeight="1" x14ac:dyDescent="0.2">
      <c r="B55" s="127"/>
      <c r="C55" s="1267" t="s">
        <v>48</v>
      </c>
      <c r="D55" s="1267"/>
      <c r="E55" s="1268"/>
      <c r="F55" s="128">
        <v>12472</v>
      </c>
      <c r="G55" s="128">
        <v>12163</v>
      </c>
      <c r="H55" s="129">
        <v>11153</v>
      </c>
    </row>
    <row r="56" spans="2:8" ht="52.5" customHeight="1" x14ac:dyDescent="0.2">
      <c r="B56" s="130"/>
      <c r="C56" s="1269" t="s">
        <v>49</v>
      </c>
      <c r="D56" s="1269"/>
      <c r="E56" s="1270"/>
      <c r="F56" s="131">
        <v>9316</v>
      </c>
      <c r="G56" s="131">
        <v>7476</v>
      </c>
      <c r="H56" s="132">
        <v>6793</v>
      </c>
    </row>
    <row r="57" spans="2:8" ht="53.25" customHeight="1" x14ac:dyDescent="0.2">
      <c r="B57" s="130"/>
      <c r="C57" s="1271" t="s">
        <v>50</v>
      </c>
      <c r="D57" s="1271"/>
      <c r="E57" s="1272"/>
      <c r="F57" s="133">
        <v>27334</v>
      </c>
      <c r="G57" s="133">
        <v>26779</v>
      </c>
      <c r="H57" s="134">
        <v>26155</v>
      </c>
    </row>
    <row r="58" spans="2:8" ht="45.75" customHeight="1" x14ac:dyDescent="0.2">
      <c r="B58" s="135"/>
      <c r="C58" s="1259" t="s">
        <v>591</v>
      </c>
      <c r="D58" s="1260"/>
      <c r="E58" s="1261"/>
      <c r="F58" s="136">
        <v>15881</v>
      </c>
      <c r="G58" s="136">
        <v>15505</v>
      </c>
      <c r="H58" s="137">
        <v>14796</v>
      </c>
    </row>
    <row r="59" spans="2:8" ht="45.75" customHeight="1" x14ac:dyDescent="0.2">
      <c r="B59" s="135"/>
      <c r="C59" s="1259" t="s">
        <v>587</v>
      </c>
      <c r="D59" s="1260"/>
      <c r="E59" s="1261"/>
      <c r="F59" s="136">
        <v>4149</v>
      </c>
      <c r="G59" s="136">
        <v>4102</v>
      </c>
      <c r="H59" s="137">
        <v>4064</v>
      </c>
    </row>
    <row r="60" spans="2:8" ht="45.75" customHeight="1" x14ac:dyDescent="0.2">
      <c r="B60" s="135"/>
      <c r="C60" s="1259" t="s">
        <v>588</v>
      </c>
      <c r="D60" s="1260"/>
      <c r="E60" s="1261"/>
      <c r="F60" s="136">
        <v>2479</v>
      </c>
      <c r="G60" s="136">
        <v>2452</v>
      </c>
      <c r="H60" s="137">
        <v>2406</v>
      </c>
    </row>
    <row r="61" spans="2:8" ht="45.75" customHeight="1" x14ac:dyDescent="0.2">
      <c r="B61" s="135"/>
      <c r="C61" s="1259" t="s">
        <v>589</v>
      </c>
      <c r="D61" s="1260"/>
      <c r="E61" s="1261"/>
      <c r="F61" s="136">
        <v>1077</v>
      </c>
      <c r="G61" s="136">
        <v>1069</v>
      </c>
      <c r="H61" s="137">
        <v>1063</v>
      </c>
    </row>
    <row r="62" spans="2:8" ht="45.75" customHeight="1" thickBot="1" x14ac:dyDescent="0.25">
      <c r="B62" s="138"/>
      <c r="C62" s="1262" t="s">
        <v>590</v>
      </c>
      <c r="D62" s="1263"/>
      <c r="E62" s="1264"/>
      <c r="F62" s="139">
        <v>609</v>
      </c>
      <c r="G62" s="139">
        <v>723</v>
      </c>
      <c r="H62" s="140">
        <v>853</v>
      </c>
    </row>
    <row r="63" spans="2:8" ht="52.5" customHeight="1" thickBot="1" x14ac:dyDescent="0.25">
      <c r="B63" s="141"/>
      <c r="C63" s="1265" t="s">
        <v>51</v>
      </c>
      <c r="D63" s="1265"/>
      <c r="E63" s="1266"/>
      <c r="F63" s="142">
        <v>49122</v>
      </c>
      <c r="G63" s="142">
        <v>46419</v>
      </c>
      <c r="H63" s="143">
        <v>44101</v>
      </c>
    </row>
    <row r="64" spans="2:8" ht="15" customHeight="1" x14ac:dyDescent="0.2"/>
  </sheetData>
  <sheetProtection algorithmName="SHA-512" hashValue="3W5s1ux7CvBYkdzr5ulcO8vHrmIjsmI2pgFmoz1yQ6GCfAOk9N7Roco0kRO8flENyGy26BYC0hrg9h4fasIG0w==" saltValue="A+pIf+3nfG3VCGI65LY6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election activeCell="BR11" sqref="BR11"/>
    </sheetView>
  </sheetViews>
  <sheetFormatPr defaultColWidth="0" defaultRowHeight="13.5" customHeight="1" zeroHeight="1" x14ac:dyDescent="0.2"/>
  <cols>
    <col min="1" max="1" width="6.33203125" style="1275" customWidth="1"/>
    <col min="2" max="107" width="2.44140625" style="1275" customWidth="1"/>
    <col min="108" max="108" width="6.109375" style="1283" customWidth="1"/>
    <col min="109" max="109" width="5.88671875" style="1282" customWidth="1"/>
    <col min="110" max="110" width="19.109375" style="1275" hidden="1"/>
    <col min="111" max="115" width="12.6640625" style="1275" hidden="1"/>
    <col min="116" max="349" width="8.6640625" style="1275" hidden="1"/>
    <col min="350" max="355" width="14.88671875" style="1275" hidden="1"/>
    <col min="356" max="357" width="15.88671875" style="1275" hidden="1"/>
    <col min="358" max="363" width="16.109375" style="1275" hidden="1"/>
    <col min="364" max="364" width="6.109375" style="1275" hidden="1"/>
    <col min="365" max="365" width="3" style="1275" hidden="1"/>
    <col min="366" max="605" width="8.6640625" style="1275" hidden="1"/>
    <col min="606" max="611" width="14.88671875" style="1275" hidden="1"/>
    <col min="612" max="613" width="15.88671875" style="1275" hidden="1"/>
    <col min="614" max="619" width="16.109375" style="1275" hidden="1"/>
    <col min="620" max="620" width="6.109375" style="1275" hidden="1"/>
    <col min="621" max="621" width="3" style="1275" hidden="1"/>
    <col min="622" max="861" width="8.6640625" style="1275" hidden="1"/>
    <col min="862" max="867" width="14.88671875" style="1275" hidden="1"/>
    <col min="868" max="869" width="15.88671875" style="1275" hidden="1"/>
    <col min="870" max="875" width="16.109375" style="1275" hidden="1"/>
    <col min="876" max="876" width="6.109375" style="1275" hidden="1"/>
    <col min="877" max="877" width="3" style="1275" hidden="1"/>
    <col min="878" max="1117" width="8.6640625" style="1275" hidden="1"/>
    <col min="1118" max="1123" width="14.88671875" style="1275" hidden="1"/>
    <col min="1124" max="1125" width="15.88671875" style="1275" hidden="1"/>
    <col min="1126" max="1131" width="16.109375" style="1275" hidden="1"/>
    <col min="1132" max="1132" width="6.109375" style="1275" hidden="1"/>
    <col min="1133" max="1133" width="3" style="1275" hidden="1"/>
    <col min="1134" max="1373" width="8.6640625" style="1275" hidden="1"/>
    <col min="1374" max="1379" width="14.88671875" style="1275" hidden="1"/>
    <col min="1380" max="1381" width="15.88671875" style="1275" hidden="1"/>
    <col min="1382" max="1387" width="16.109375" style="1275" hidden="1"/>
    <col min="1388" max="1388" width="6.109375" style="1275" hidden="1"/>
    <col min="1389" max="1389" width="3" style="1275" hidden="1"/>
    <col min="1390" max="1629" width="8.6640625" style="1275" hidden="1"/>
    <col min="1630" max="1635" width="14.88671875" style="1275" hidden="1"/>
    <col min="1636" max="1637" width="15.88671875" style="1275" hidden="1"/>
    <col min="1638" max="1643" width="16.109375" style="1275" hidden="1"/>
    <col min="1644" max="1644" width="6.109375" style="1275" hidden="1"/>
    <col min="1645" max="1645" width="3" style="1275" hidden="1"/>
    <col min="1646" max="1885" width="8.6640625" style="1275" hidden="1"/>
    <col min="1886" max="1891" width="14.88671875" style="1275" hidden="1"/>
    <col min="1892" max="1893" width="15.88671875" style="1275" hidden="1"/>
    <col min="1894" max="1899" width="16.109375" style="1275" hidden="1"/>
    <col min="1900" max="1900" width="6.109375" style="1275" hidden="1"/>
    <col min="1901" max="1901" width="3" style="1275" hidden="1"/>
    <col min="1902" max="2141" width="8.6640625" style="1275" hidden="1"/>
    <col min="2142" max="2147" width="14.88671875" style="1275" hidden="1"/>
    <col min="2148" max="2149" width="15.88671875" style="1275" hidden="1"/>
    <col min="2150" max="2155" width="16.109375" style="1275" hidden="1"/>
    <col min="2156" max="2156" width="6.109375" style="1275" hidden="1"/>
    <col min="2157" max="2157" width="3" style="1275" hidden="1"/>
    <col min="2158" max="2397" width="8.6640625" style="1275" hidden="1"/>
    <col min="2398" max="2403" width="14.88671875" style="1275" hidden="1"/>
    <col min="2404" max="2405" width="15.88671875" style="1275" hidden="1"/>
    <col min="2406" max="2411" width="16.109375" style="1275" hidden="1"/>
    <col min="2412" max="2412" width="6.109375" style="1275" hidden="1"/>
    <col min="2413" max="2413" width="3" style="1275" hidden="1"/>
    <col min="2414" max="2653" width="8.6640625" style="1275" hidden="1"/>
    <col min="2654" max="2659" width="14.88671875" style="1275" hidden="1"/>
    <col min="2660" max="2661" width="15.88671875" style="1275" hidden="1"/>
    <col min="2662" max="2667" width="16.109375" style="1275" hidden="1"/>
    <col min="2668" max="2668" width="6.109375" style="1275" hidden="1"/>
    <col min="2669" max="2669" width="3" style="1275" hidden="1"/>
    <col min="2670" max="2909" width="8.6640625" style="1275" hidden="1"/>
    <col min="2910" max="2915" width="14.88671875" style="1275" hidden="1"/>
    <col min="2916" max="2917" width="15.88671875" style="1275" hidden="1"/>
    <col min="2918" max="2923" width="16.109375" style="1275" hidden="1"/>
    <col min="2924" max="2924" width="6.109375" style="1275" hidden="1"/>
    <col min="2925" max="2925" width="3" style="1275" hidden="1"/>
    <col min="2926" max="3165" width="8.6640625" style="1275" hidden="1"/>
    <col min="3166" max="3171" width="14.88671875" style="1275" hidden="1"/>
    <col min="3172" max="3173" width="15.88671875" style="1275" hidden="1"/>
    <col min="3174" max="3179" width="16.109375" style="1275" hidden="1"/>
    <col min="3180" max="3180" width="6.109375" style="1275" hidden="1"/>
    <col min="3181" max="3181" width="3" style="1275" hidden="1"/>
    <col min="3182" max="3421" width="8.6640625" style="1275" hidden="1"/>
    <col min="3422" max="3427" width="14.88671875" style="1275" hidden="1"/>
    <col min="3428" max="3429" width="15.88671875" style="1275" hidden="1"/>
    <col min="3430" max="3435" width="16.109375" style="1275" hidden="1"/>
    <col min="3436" max="3436" width="6.109375" style="1275" hidden="1"/>
    <col min="3437" max="3437" width="3" style="1275" hidden="1"/>
    <col min="3438" max="3677" width="8.6640625" style="1275" hidden="1"/>
    <col min="3678" max="3683" width="14.88671875" style="1275" hidden="1"/>
    <col min="3684" max="3685" width="15.88671875" style="1275" hidden="1"/>
    <col min="3686" max="3691" width="16.109375" style="1275" hidden="1"/>
    <col min="3692" max="3692" width="6.109375" style="1275" hidden="1"/>
    <col min="3693" max="3693" width="3" style="1275" hidden="1"/>
    <col min="3694" max="3933" width="8.6640625" style="1275" hidden="1"/>
    <col min="3934" max="3939" width="14.88671875" style="1275" hidden="1"/>
    <col min="3940" max="3941" width="15.88671875" style="1275" hidden="1"/>
    <col min="3942" max="3947" width="16.109375" style="1275" hidden="1"/>
    <col min="3948" max="3948" width="6.109375" style="1275" hidden="1"/>
    <col min="3949" max="3949" width="3" style="1275" hidden="1"/>
    <col min="3950" max="4189" width="8.6640625" style="1275" hidden="1"/>
    <col min="4190" max="4195" width="14.88671875" style="1275" hidden="1"/>
    <col min="4196" max="4197" width="15.88671875" style="1275" hidden="1"/>
    <col min="4198" max="4203" width="16.109375" style="1275" hidden="1"/>
    <col min="4204" max="4204" width="6.109375" style="1275" hidden="1"/>
    <col min="4205" max="4205" width="3" style="1275" hidden="1"/>
    <col min="4206" max="4445" width="8.6640625" style="1275" hidden="1"/>
    <col min="4446" max="4451" width="14.88671875" style="1275" hidden="1"/>
    <col min="4452" max="4453" width="15.88671875" style="1275" hidden="1"/>
    <col min="4454" max="4459" width="16.109375" style="1275" hidden="1"/>
    <col min="4460" max="4460" width="6.109375" style="1275" hidden="1"/>
    <col min="4461" max="4461" width="3" style="1275" hidden="1"/>
    <col min="4462" max="4701" width="8.6640625" style="1275" hidden="1"/>
    <col min="4702" max="4707" width="14.88671875" style="1275" hidden="1"/>
    <col min="4708" max="4709" width="15.88671875" style="1275" hidden="1"/>
    <col min="4710" max="4715" width="16.109375" style="1275" hidden="1"/>
    <col min="4716" max="4716" width="6.109375" style="1275" hidden="1"/>
    <col min="4717" max="4717" width="3" style="1275" hidden="1"/>
    <col min="4718" max="4957" width="8.6640625" style="1275" hidden="1"/>
    <col min="4958" max="4963" width="14.88671875" style="1275" hidden="1"/>
    <col min="4964" max="4965" width="15.88671875" style="1275" hidden="1"/>
    <col min="4966" max="4971" width="16.109375" style="1275" hidden="1"/>
    <col min="4972" max="4972" width="6.109375" style="1275" hidden="1"/>
    <col min="4973" max="4973" width="3" style="1275" hidden="1"/>
    <col min="4974" max="5213" width="8.6640625" style="1275" hidden="1"/>
    <col min="5214" max="5219" width="14.88671875" style="1275" hidden="1"/>
    <col min="5220" max="5221" width="15.88671875" style="1275" hidden="1"/>
    <col min="5222" max="5227" width="16.109375" style="1275" hidden="1"/>
    <col min="5228" max="5228" width="6.109375" style="1275" hidden="1"/>
    <col min="5229" max="5229" width="3" style="1275" hidden="1"/>
    <col min="5230" max="5469" width="8.6640625" style="1275" hidden="1"/>
    <col min="5470" max="5475" width="14.88671875" style="1275" hidden="1"/>
    <col min="5476" max="5477" width="15.88671875" style="1275" hidden="1"/>
    <col min="5478" max="5483" width="16.109375" style="1275" hidden="1"/>
    <col min="5484" max="5484" width="6.109375" style="1275" hidden="1"/>
    <col min="5485" max="5485" width="3" style="1275" hidden="1"/>
    <col min="5486" max="5725" width="8.6640625" style="1275" hidden="1"/>
    <col min="5726" max="5731" width="14.88671875" style="1275" hidden="1"/>
    <col min="5732" max="5733" width="15.88671875" style="1275" hidden="1"/>
    <col min="5734" max="5739" width="16.109375" style="1275" hidden="1"/>
    <col min="5740" max="5740" width="6.109375" style="1275" hidden="1"/>
    <col min="5741" max="5741" width="3" style="1275" hidden="1"/>
    <col min="5742" max="5981" width="8.6640625" style="1275" hidden="1"/>
    <col min="5982" max="5987" width="14.88671875" style="1275" hidden="1"/>
    <col min="5988" max="5989" width="15.88671875" style="1275" hidden="1"/>
    <col min="5990" max="5995" width="16.109375" style="1275" hidden="1"/>
    <col min="5996" max="5996" width="6.109375" style="1275" hidden="1"/>
    <col min="5997" max="5997" width="3" style="1275" hidden="1"/>
    <col min="5998" max="6237" width="8.6640625" style="1275" hidden="1"/>
    <col min="6238" max="6243" width="14.88671875" style="1275" hidden="1"/>
    <col min="6244" max="6245" width="15.88671875" style="1275" hidden="1"/>
    <col min="6246" max="6251" width="16.109375" style="1275" hidden="1"/>
    <col min="6252" max="6252" width="6.109375" style="1275" hidden="1"/>
    <col min="6253" max="6253" width="3" style="1275" hidden="1"/>
    <col min="6254" max="6493" width="8.6640625" style="1275" hidden="1"/>
    <col min="6494" max="6499" width="14.88671875" style="1275" hidden="1"/>
    <col min="6500" max="6501" width="15.88671875" style="1275" hidden="1"/>
    <col min="6502" max="6507" width="16.109375" style="1275" hidden="1"/>
    <col min="6508" max="6508" width="6.109375" style="1275" hidden="1"/>
    <col min="6509" max="6509" width="3" style="1275" hidden="1"/>
    <col min="6510" max="6749" width="8.6640625" style="1275" hidden="1"/>
    <col min="6750" max="6755" width="14.88671875" style="1275" hidden="1"/>
    <col min="6756" max="6757" width="15.88671875" style="1275" hidden="1"/>
    <col min="6758" max="6763" width="16.109375" style="1275" hidden="1"/>
    <col min="6764" max="6764" width="6.109375" style="1275" hidden="1"/>
    <col min="6765" max="6765" width="3" style="1275" hidden="1"/>
    <col min="6766" max="7005" width="8.6640625" style="1275" hidden="1"/>
    <col min="7006" max="7011" width="14.88671875" style="1275" hidden="1"/>
    <col min="7012" max="7013" width="15.88671875" style="1275" hidden="1"/>
    <col min="7014" max="7019" width="16.109375" style="1275" hidden="1"/>
    <col min="7020" max="7020" width="6.109375" style="1275" hidden="1"/>
    <col min="7021" max="7021" width="3" style="1275" hidden="1"/>
    <col min="7022" max="7261" width="8.6640625" style="1275" hidden="1"/>
    <col min="7262" max="7267" width="14.88671875" style="1275" hidden="1"/>
    <col min="7268" max="7269" width="15.88671875" style="1275" hidden="1"/>
    <col min="7270" max="7275" width="16.109375" style="1275" hidden="1"/>
    <col min="7276" max="7276" width="6.109375" style="1275" hidden="1"/>
    <col min="7277" max="7277" width="3" style="1275" hidden="1"/>
    <col min="7278" max="7517" width="8.6640625" style="1275" hidden="1"/>
    <col min="7518" max="7523" width="14.88671875" style="1275" hidden="1"/>
    <col min="7524" max="7525" width="15.88671875" style="1275" hidden="1"/>
    <col min="7526" max="7531" width="16.109375" style="1275" hidden="1"/>
    <col min="7532" max="7532" width="6.109375" style="1275" hidden="1"/>
    <col min="7533" max="7533" width="3" style="1275" hidden="1"/>
    <col min="7534" max="7773" width="8.6640625" style="1275" hidden="1"/>
    <col min="7774" max="7779" width="14.88671875" style="1275" hidden="1"/>
    <col min="7780" max="7781" width="15.88671875" style="1275" hidden="1"/>
    <col min="7782" max="7787" width="16.109375" style="1275" hidden="1"/>
    <col min="7788" max="7788" width="6.109375" style="1275" hidden="1"/>
    <col min="7789" max="7789" width="3" style="1275" hidden="1"/>
    <col min="7790" max="8029" width="8.6640625" style="1275" hidden="1"/>
    <col min="8030" max="8035" width="14.88671875" style="1275" hidden="1"/>
    <col min="8036" max="8037" width="15.88671875" style="1275" hidden="1"/>
    <col min="8038" max="8043" width="16.109375" style="1275" hidden="1"/>
    <col min="8044" max="8044" width="6.109375" style="1275" hidden="1"/>
    <col min="8045" max="8045" width="3" style="1275" hidden="1"/>
    <col min="8046" max="8285" width="8.6640625" style="1275" hidden="1"/>
    <col min="8286" max="8291" width="14.88671875" style="1275" hidden="1"/>
    <col min="8292" max="8293" width="15.88671875" style="1275" hidden="1"/>
    <col min="8294" max="8299" width="16.109375" style="1275" hidden="1"/>
    <col min="8300" max="8300" width="6.109375" style="1275" hidden="1"/>
    <col min="8301" max="8301" width="3" style="1275" hidden="1"/>
    <col min="8302" max="8541" width="8.6640625" style="1275" hidden="1"/>
    <col min="8542" max="8547" width="14.88671875" style="1275" hidden="1"/>
    <col min="8548" max="8549" width="15.88671875" style="1275" hidden="1"/>
    <col min="8550" max="8555" width="16.109375" style="1275" hidden="1"/>
    <col min="8556" max="8556" width="6.109375" style="1275" hidden="1"/>
    <col min="8557" max="8557" width="3" style="1275" hidden="1"/>
    <col min="8558" max="8797" width="8.6640625" style="1275" hidden="1"/>
    <col min="8798" max="8803" width="14.88671875" style="1275" hidden="1"/>
    <col min="8804" max="8805" width="15.88671875" style="1275" hidden="1"/>
    <col min="8806" max="8811" width="16.109375" style="1275" hidden="1"/>
    <col min="8812" max="8812" width="6.109375" style="1275" hidden="1"/>
    <col min="8813" max="8813" width="3" style="1275" hidden="1"/>
    <col min="8814" max="9053" width="8.6640625" style="1275" hidden="1"/>
    <col min="9054" max="9059" width="14.88671875" style="1275" hidden="1"/>
    <col min="9060" max="9061" width="15.88671875" style="1275" hidden="1"/>
    <col min="9062" max="9067" width="16.109375" style="1275" hidden="1"/>
    <col min="9068" max="9068" width="6.109375" style="1275" hidden="1"/>
    <col min="9069" max="9069" width="3" style="1275" hidden="1"/>
    <col min="9070" max="9309" width="8.6640625" style="1275" hidden="1"/>
    <col min="9310" max="9315" width="14.88671875" style="1275" hidden="1"/>
    <col min="9316" max="9317" width="15.88671875" style="1275" hidden="1"/>
    <col min="9318" max="9323" width="16.109375" style="1275" hidden="1"/>
    <col min="9324" max="9324" width="6.109375" style="1275" hidden="1"/>
    <col min="9325" max="9325" width="3" style="1275" hidden="1"/>
    <col min="9326" max="9565" width="8.6640625" style="1275" hidden="1"/>
    <col min="9566" max="9571" width="14.88671875" style="1275" hidden="1"/>
    <col min="9572" max="9573" width="15.88671875" style="1275" hidden="1"/>
    <col min="9574" max="9579" width="16.109375" style="1275" hidden="1"/>
    <col min="9580" max="9580" width="6.109375" style="1275" hidden="1"/>
    <col min="9581" max="9581" width="3" style="1275" hidden="1"/>
    <col min="9582" max="9821" width="8.6640625" style="1275" hidden="1"/>
    <col min="9822" max="9827" width="14.88671875" style="1275" hidden="1"/>
    <col min="9828" max="9829" width="15.88671875" style="1275" hidden="1"/>
    <col min="9830" max="9835" width="16.109375" style="1275" hidden="1"/>
    <col min="9836" max="9836" width="6.109375" style="1275" hidden="1"/>
    <col min="9837" max="9837" width="3" style="1275" hidden="1"/>
    <col min="9838" max="10077" width="8.6640625" style="1275" hidden="1"/>
    <col min="10078" max="10083" width="14.88671875" style="1275" hidden="1"/>
    <col min="10084" max="10085" width="15.88671875" style="1275" hidden="1"/>
    <col min="10086" max="10091" width="16.109375" style="1275" hidden="1"/>
    <col min="10092" max="10092" width="6.109375" style="1275" hidden="1"/>
    <col min="10093" max="10093" width="3" style="1275" hidden="1"/>
    <col min="10094" max="10333" width="8.6640625" style="1275" hidden="1"/>
    <col min="10334" max="10339" width="14.88671875" style="1275" hidden="1"/>
    <col min="10340" max="10341" width="15.88671875" style="1275" hidden="1"/>
    <col min="10342" max="10347" width="16.109375" style="1275" hidden="1"/>
    <col min="10348" max="10348" width="6.109375" style="1275" hidden="1"/>
    <col min="10349" max="10349" width="3" style="1275" hidden="1"/>
    <col min="10350" max="10589" width="8.6640625" style="1275" hidden="1"/>
    <col min="10590" max="10595" width="14.88671875" style="1275" hidden="1"/>
    <col min="10596" max="10597" width="15.88671875" style="1275" hidden="1"/>
    <col min="10598" max="10603" width="16.109375" style="1275" hidden="1"/>
    <col min="10604" max="10604" width="6.109375" style="1275" hidden="1"/>
    <col min="10605" max="10605" width="3" style="1275" hidden="1"/>
    <col min="10606" max="10845" width="8.6640625" style="1275" hidden="1"/>
    <col min="10846" max="10851" width="14.88671875" style="1275" hidden="1"/>
    <col min="10852" max="10853" width="15.88671875" style="1275" hidden="1"/>
    <col min="10854" max="10859" width="16.109375" style="1275" hidden="1"/>
    <col min="10860" max="10860" width="6.109375" style="1275" hidden="1"/>
    <col min="10861" max="10861" width="3" style="1275" hidden="1"/>
    <col min="10862" max="11101" width="8.6640625" style="1275" hidden="1"/>
    <col min="11102" max="11107" width="14.88671875" style="1275" hidden="1"/>
    <col min="11108" max="11109" width="15.88671875" style="1275" hidden="1"/>
    <col min="11110" max="11115" width="16.109375" style="1275" hidden="1"/>
    <col min="11116" max="11116" width="6.109375" style="1275" hidden="1"/>
    <col min="11117" max="11117" width="3" style="1275" hidden="1"/>
    <col min="11118" max="11357" width="8.6640625" style="1275" hidden="1"/>
    <col min="11358" max="11363" width="14.88671875" style="1275" hidden="1"/>
    <col min="11364" max="11365" width="15.88671875" style="1275" hidden="1"/>
    <col min="11366" max="11371" width="16.109375" style="1275" hidden="1"/>
    <col min="11372" max="11372" width="6.109375" style="1275" hidden="1"/>
    <col min="11373" max="11373" width="3" style="1275" hidden="1"/>
    <col min="11374" max="11613" width="8.6640625" style="1275" hidden="1"/>
    <col min="11614" max="11619" width="14.88671875" style="1275" hidden="1"/>
    <col min="11620" max="11621" width="15.88671875" style="1275" hidden="1"/>
    <col min="11622" max="11627" width="16.109375" style="1275" hidden="1"/>
    <col min="11628" max="11628" width="6.109375" style="1275" hidden="1"/>
    <col min="11629" max="11629" width="3" style="1275" hidden="1"/>
    <col min="11630" max="11869" width="8.6640625" style="1275" hidden="1"/>
    <col min="11870" max="11875" width="14.88671875" style="1275" hidden="1"/>
    <col min="11876" max="11877" width="15.88671875" style="1275" hidden="1"/>
    <col min="11878" max="11883" width="16.109375" style="1275" hidden="1"/>
    <col min="11884" max="11884" width="6.109375" style="1275" hidden="1"/>
    <col min="11885" max="11885" width="3" style="1275" hidden="1"/>
    <col min="11886" max="12125" width="8.6640625" style="1275" hidden="1"/>
    <col min="12126" max="12131" width="14.88671875" style="1275" hidden="1"/>
    <col min="12132" max="12133" width="15.88671875" style="1275" hidden="1"/>
    <col min="12134" max="12139" width="16.109375" style="1275" hidden="1"/>
    <col min="12140" max="12140" width="6.109375" style="1275" hidden="1"/>
    <col min="12141" max="12141" width="3" style="1275" hidden="1"/>
    <col min="12142" max="12381" width="8.6640625" style="1275" hidden="1"/>
    <col min="12382" max="12387" width="14.88671875" style="1275" hidden="1"/>
    <col min="12388" max="12389" width="15.88671875" style="1275" hidden="1"/>
    <col min="12390" max="12395" width="16.109375" style="1275" hidden="1"/>
    <col min="12396" max="12396" width="6.109375" style="1275" hidden="1"/>
    <col min="12397" max="12397" width="3" style="1275" hidden="1"/>
    <col min="12398" max="12637" width="8.6640625" style="1275" hidden="1"/>
    <col min="12638" max="12643" width="14.88671875" style="1275" hidden="1"/>
    <col min="12644" max="12645" width="15.88671875" style="1275" hidden="1"/>
    <col min="12646" max="12651" width="16.109375" style="1275" hidden="1"/>
    <col min="12652" max="12652" width="6.109375" style="1275" hidden="1"/>
    <col min="12653" max="12653" width="3" style="1275" hidden="1"/>
    <col min="12654" max="12893" width="8.6640625" style="1275" hidden="1"/>
    <col min="12894" max="12899" width="14.88671875" style="1275" hidden="1"/>
    <col min="12900" max="12901" width="15.88671875" style="1275" hidden="1"/>
    <col min="12902" max="12907" width="16.109375" style="1275" hidden="1"/>
    <col min="12908" max="12908" width="6.109375" style="1275" hidden="1"/>
    <col min="12909" max="12909" width="3" style="1275" hidden="1"/>
    <col min="12910" max="13149" width="8.6640625" style="1275" hidden="1"/>
    <col min="13150" max="13155" width="14.88671875" style="1275" hidden="1"/>
    <col min="13156" max="13157" width="15.88671875" style="1275" hidden="1"/>
    <col min="13158" max="13163" width="16.109375" style="1275" hidden="1"/>
    <col min="13164" max="13164" width="6.109375" style="1275" hidden="1"/>
    <col min="13165" max="13165" width="3" style="1275" hidden="1"/>
    <col min="13166" max="13405" width="8.6640625" style="1275" hidden="1"/>
    <col min="13406" max="13411" width="14.88671875" style="1275" hidden="1"/>
    <col min="13412" max="13413" width="15.88671875" style="1275" hidden="1"/>
    <col min="13414" max="13419" width="16.109375" style="1275" hidden="1"/>
    <col min="13420" max="13420" width="6.109375" style="1275" hidden="1"/>
    <col min="13421" max="13421" width="3" style="1275" hidden="1"/>
    <col min="13422" max="13661" width="8.6640625" style="1275" hidden="1"/>
    <col min="13662" max="13667" width="14.88671875" style="1275" hidden="1"/>
    <col min="13668" max="13669" width="15.88671875" style="1275" hidden="1"/>
    <col min="13670" max="13675" width="16.109375" style="1275" hidden="1"/>
    <col min="13676" max="13676" width="6.109375" style="1275" hidden="1"/>
    <col min="13677" max="13677" width="3" style="1275" hidden="1"/>
    <col min="13678" max="13917" width="8.6640625" style="1275" hidden="1"/>
    <col min="13918" max="13923" width="14.88671875" style="1275" hidden="1"/>
    <col min="13924" max="13925" width="15.88671875" style="1275" hidden="1"/>
    <col min="13926" max="13931" width="16.109375" style="1275" hidden="1"/>
    <col min="13932" max="13932" width="6.109375" style="1275" hidden="1"/>
    <col min="13933" max="13933" width="3" style="1275" hidden="1"/>
    <col min="13934" max="14173" width="8.6640625" style="1275" hidden="1"/>
    <col min="14174" max="14179" width="14.88671875" style="1275" hidden="1"/>
    <col min="14180" max="14181" width="15.88671875" style="1275" hidden="1"/>
    <col min="14182" max="14187" width="16.109375" style="1275" hidden="1"/>
    <col min="14188" max="14188" width="6.109375" style="1275" hidden="1"/>
    <col min="14189" max="14189" width="3" style="1275" hidden="1"/>
    <col min="14190" max="14429" width="8.6640625" style="1275" hidden="1"/>
    <col min="14430" max="14435" width="14.88671875" style="1275" hidden="1"/>
    <col min="14436" max="14437" width="15.88671875" style="1275" hidden="1"/>
    <col min="14438" max="14443" width="16.109375" style="1275" hidden="1"/>
    <col min="14444" max="14444" width="6.109375" style="1275" hidden="1"/>
    <col min="14445" max="14445" width="3" style="1275" hidden="1"/>
    <col min="14446" max="14685" width="8.6640625" style="1275" hidden="1"/>
    <col min="14686" max="14691" width="14.88671875" style="1275" hidden="1"/>
    <col min="14692" max="14693" width="15.88671875" style="1275" hidden="1"/>
    <col min="14694" max="14699" width="16.109375" style="1275" hidden="1"/>
    <col min="14700" max="14700" width="6.109375" style="1275" hidden="1"/>
    <col min="14701" max="14701" width="3" style="1275" hidden="1"/>
    <col min="14702" max="14941" width="8.6640625" style="1275" hidden="1"/>
    <col min="14942" max="14947" width="14.88671875" style="1275" hidden="1"/>
    <col min="14948" max="14949" width="15.88671875" style="1275" hidden="1"/>
    <col min="14950" max="14955" width="16.109375" style="1275" hidden="1"/>
    <col min="14956" max="14956" width="6.109375" style="1275" hidden="1"/>
    <col min="14957" max="14957" width="3" style="1275" hidden="1"/>
    <col min="14958" max="15197" width="8.6640625" style="1275" hidden="1"/>
    <col min="15198" max="15203" width="14.88671875" style="1275" hidden="1"/>
    <col min="15204" max="15205" width="15.88671875" style="1275" hidden="1"/>
    <col min="15206" max="15211" width="16.109375" style="1275" hidden="1"/>
    <col min="15212" max="15212" width="6.109375" style="1275" hidden="1"/>
    <col min="15213" max="15213" width="3" style="1275" hidden="1"/>
    <col min="15214" max="15453" width="8.6640625" style="1275" hidden="1"/>
    <col min="15454" max="15459" width="14.88671875" style="1275" hidden="1"/>
    <col min="15460" max="15461" width="15.88671875" style="1275" hidden="1"/>
    <col min="15462" max="15467" width="16.109375" style="1275" hidden="1"/>
    <col min="15468" max="15468" width="6.109375" style="1275" hidden="1"/>
    <col min="15469" max="15469" width="3" style="1275" hidden="1"/>
    <col min="15470" max="15709" width="8.6640625" style="1275" hidden="1"/>
    <col min="15710" max="15715" width="14.88671875" style="1275" hidden="1"/>
    <col min="15716" max="15717" width="15.88671875" style="1275" hidden="1"/>
    <col min="15718" max="15723" width="16.109375" style="1275" hidden="1"/>
    <col min="15724" max="15724" width="6.109375" style="1275" hidden="1"/>
    <col min="15725" max="15725" width="3" style="1275" hidden="1"/>
    <col min="15726" max="15965" width="8.6640625" style="1275" hidden="1"/>
    <col min="15966" max="15971" width="14.88671875" style="1275" hidden="1"/>
    <col min="15972" max="15973" width="15.88671875" style="1275" hidden="1"/>
    <col min="15974" max="15979" width="16.109375" style="1275" hidden="1"/>
    <col min="15980" max="15980" width="6.109375" style="1275" hidden="1"/>
    <col min="15981" max="15981" width="3" style="1275" hidden="1"/>
    <col min="15982" max="16221" width="8.6640625" style="1275" hidden="1"/>
    <col min="16222" max="16227" width="14.88671875" style="1275" hidden="1"/>
    <col min="16228" max="16229" width="15.88671875" style="1275" hidden="1"/>
    <col min="16230" max="16235" width="16.109375" style="1275" hidden="1"/>
    <col min="16236" max="16236" width="6.109375" style="1275" hidden="1"/>
    <col min="16237" max="16237" width="3" style="1275" hidden="1"/>
    <col min="16238" max="16384" width="8.66406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2"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2"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2"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1275"/>
      <c r="DE19" s="1275"/>
    </row>
    <row r="20" spans="1:351" ht="13.2" x14ac:dyDescent="0.2">
      <c r="DD20" s="1275"/>
      <c r="DE20" s="1275"/>
    </row>
    <row r="21" spans="1:351" ht="16.2"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2" x14ac:dyDescent="0.2">
      <c r="B22" s="1282"/>
      <c r="MM22" s="1281"/>
    </row>
    <row r="23" spans="1:351" ht="13.2" x14ac:dyDescent="0.2">
      <c r="B23" s="1282"/>
    </row>
    <row r="24" spans="1:351" ht="13.2" x14ac:dyDescent="0.2">
      <c r="B24" s="1282"/>
    </row>
    <row r="25" spans="1:351" ht="13.2" x14ac:dyDescent="0.2">
      <c r="B25" s="1282"/>
    </row>
    <row r="26" spans="1:351" ht="13.2" x14ac:dyDescent="0.2">
      <c r="B26" s="1282"/>
    </row>
    <row r="27" spans="1:351" ht="13.2" x14ac:dyDescent="0.2">
      <c r="B27" s="1282"/>
    </row>
    <row r="28" spans="1:351" ht="13.2" x14ac:dyDescent="0.2">
      <c r="B28" s="1282"/>
    </row>
    <row r="29" spans="1:351" ht="13.2" x14ac:dyDescent="0.2">
      <c r="B29" s="1282"/>
    </row>
    <row r="30" spans="1:351" ht="13.2" x14ac:dyDescent="0.2">
      <c r="B30" s="1282"/>
    </row>
    <row r="31" spans="1:351" ht="13.2" x14ac:dyDescent="0.2">
      <c r="B31" s="1282"/>
    </row>
    <row r="32" spans="1:351" ht="13.2" x14ac:dyDescent="0.2">
      <c r="B32" s="1282"/>
    </row>
    <row r="33" spans="2:109" ht="13.2" x14ac:dyDescent="0.2">
      <c r="B33" s="1282"/>
    </row>
    <row r="34" spans="2:109" ht="13.2" x14ac:dyDescent="0.2">
      <c r="B34" s="1282"/>
    </row>
    <row r="35" spans="2:109" ht="13.2" x14ac:dyDescent="0.2">
      <c r="B35" s="1282"/>
    </row>
    <row r="36" spans="2:109" ht="13.2" x14ac:dyDescent="0.2">
      <c r="B36" s="1282"/>
    </row>
    <row r="37" spans="2:109" ht="13.2" x14ac:dyDescent="0.2">
      <c r="B37" s="1282"/>
    </row>
    <row r="38" spans="2:109" ht="13.2" x14ac:dyDescent="0.2">
      <c r="B38" s="1282"/>
    </row>
    <row r="39" spans="2:109" ht="13.2"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2" x14ac:dyDescent="0.2">
      <c r="B40" s="1287"/>
      <c r="DD40" s="1287"/>
      <c r="DE40" s="1275"/>
    </row>
    <row r="41" spans="2:109" ht="16.2" x14ac:dyDescent="0.2">
      <c r="B41" s="1288" t="s">
        <v>615</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2" x14ac:dyDescent="0.2">
      <c r="B42" s="1282"/>
      <c r="G42" s="1289"/>
      <c r="I42" s="1290"/>
      <c r="J42" s="1290"/>
      <c r="K42" s="1290"/>
      <c r="AM42" s="1289"/>
      <c r="AN42" s="1289" t="s">
        <v>616</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617</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x14ac:dyDescent="0.2">
      <c r="B49" s="1282"/>
      <c r="AN49" s="1275" t="s">
        <v>618</v>
      </c>
    </row>
    <row r="50" spans="1:109" ht="13.2"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562</v>
      </c>
      <c r="BQ50" s="1307"/>
      <c r="BR50" s="1307"/>
      <c r="BS50" s="1307"/>
      <c r="BT50" s="1307"/>
      <c r="BU50" s="1307"/>
      <c r="BV50" s="1307"/>
      <c r="BW50" s="1307"/>
      <c r="BX50" s="1307" t="s">
        <v>563</v>
      </c>
      <c r="BY50" s="1307"/>
      <c r="BZ50" s="1307"/>
      <c r="CA50" s="1307"/>
      <c r="CB50" s="1307"/>
      <c r="CC50" s="1307"/>
      <c r="CD50" s="1307"/>
      <c r="CE50" s="1307"/>
      <c r="CF50" s="1307" t="s">
        <v>564</v>
      </c>
      <c r="CG50" s="1307"/>
      <c r="CH50" s="1307"/>
      <c r="CI50" s="1307"/>
      <c r="CJ50" s="1307"/>
      <c r="CK50" s="1307"/>
      <c r="CL50" s="1307"/>
      <c r="CM50" s="1307"/>
      <c r="CN50" s="1307" t="s">
        <v>565</v>
      </c>
      <c r="CO50" s="1307"/>
      <c r="CP50" s="1307"/>
      <c r="CQ50" s="1307"/>
      <c r="CR50" s="1307"/>
      <c r="CS50" s="1307"/>
      <c r="CT50" s="1307"/>
      <c r="CU50" s="1307"/>
      <c r="CV50" s="1307" t="s">
        <v>566</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619</v>
      </c>
      <c r="AO51" s="1311"/>
      <c r="AP51" s="1311"/>
      <c r="AQ51" s="1311"/>
      <c r="AR51" s="1311"/>
      <c r="AS51" s="1311"/>
      <c r="AT51" s="1311"/>
      <c r="AU51" s="1311"/>
      <c r="AV51" s="1311"/>
      <c r="AW51" s="1311"/>
      <c r="AX51" s="1311"/>
      <c r="AY51" s="1311"/>
      <c r="AZ51" s="1311"/>
      <c r="BA51" s="1311"/>
      <c r="BB51" s="1311" t="s">
        <v>620</v>
      </c>
      <c r="BC51" s="1311"/>
      <c r="BD51" s="1311"/>
      <c r="BE51" s="1311"/>
      <c r="BF51" s="1311"/>
      <c r="BG51" s="1311"/>
      <c r="BH51" s="1311"/>
      <c r="BI51" s="1311"/>
      <c r="BJ51" s="1311"/>
      <c r="BK51" s="1311"/>
      <c r="BL51" s="1311"/>
      <c r="BM51" s="1311"/>
      <c r="BN51" s="1311"/>
      <c r="BO51" s="1311"/>
      <c r="BP51" s="1312">
        <v>77.900000000000006</v>
      </c>
      <c r="BQ51" s="1312"/>
      <c r="BR51" s="1312"/>
      <c r="BS51" s="1312"/>
      <c r="BT51" s="1312"/>
      <c r="BU51" s="1312"/>
      <c r="BV51" s="1312"/>
      <c r="BW51" s="1312"/>
      <c r="BX51" s="1312">
        <v>77</v>
      </c>
      <c r="BY51" s="1312"/>
      <c r="BZ51" s="1312"/>
      <c r="CA51" s="1312"/>
      <c r="CB51" s="1312"/>
      <c r="CC51" s="1312"/>
      <c r="CD51" s="1312"/>
      <c r="CE51" s="1312"/>
      <c r="CF51" s="1312">
        <v>69.5</v>
      </c>
      <c r="CG51" s="1312"/>
      <c r="CH51" s="1312"/>
      <c r="CI51" s="1312"/>
      <c r="CJ51" s="1312"/>
      <c r="CK51" s="1312"/>
      <c r="CL51" s="1312"/>
      <c r="CM51" s="1312"/>
      <c r="CN51" s="1312">
        <v>82.7</v>
      </c>
      <c r="CO51" s="1312"/>
      <c r="CP51" s="1312"/>
      <c r="CQ51" s="1312"/>
      <c r="CR51" s="1312"/>
      <c r="CS51" s="1312"/>
      <c r="CT51" s="1312"/>
      <c r="CU51" s="1312"/>
      <c r="CV51" s="1312">
        <v>91</v>
      </c>
      <c r="CW51" s="1312"/>
      <c r="CX51" s="1312"/>
      <c r="CY51" s="1312"/>
      <c r="CZ51" s="1312"/>
      <c r="DA51" s="1312"/>
      <c r="DB51" s="1312"/>
      <c r="DC51" s="1312"/>
    </row>
    <row r="52" spans="1:109" ht="13.2"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2"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621</v>
      </c>
      <c r="BC53" s="1311"/>
      <c r="BD53" s="1311"/>
      <c r="BE53" s="1311"/>
      <c r="BF53" s="1311"/>
      <c r="BG53" s="1311"/>
      <c r="BH53" s="1311"/>
      <c r="BI53" s="1311"/>
      <c r="BJ53" s="1311"/>
      <c r="BK53" s="1311"/>
      <c r="BL53" s="1311"/>
      <c r="BM53" s="1311"/>
      <c r="BN53" s="1311"/>
      <c r="BO53" s="1311"/>
      <c r="BP53" s="1312">
        <v>61.4</v>
      </c>
      <c r="BQ53" s="1312"/>
      <c r="BR53" s="1312"/>
      <c r="BS53" s="1312"/>
      <c r="BT53" s="1312"/>
      <c r="BU53" s="1312"/>
      <c r="BV53" s="1312"/>
      <c r="BW53" s="1312"/>
      <c r="BX53" s="1312">
        <v>62.9</v>
      </c>
      <c r="BY53" s="1312"/>
      <c r="BZ53" s="1312"/>
      <c r="CA53" s="1312"/>
      <c r="CB53" s="1312"/>
      <c r="CC53" s="1312"/>
      <c r="CD53" s="1312"/>
      <c r="CE53" s="1312"/>
      <c r="CF53" s="1312">
        <v>64.400000000000006</v>
      </c>
      <c r="CG53" s="1312"/>
      <c r="CH53" s="1312"/>
      <c r="CI53" s="1312"/>
      <c r="CJ53" s="1312"/>
      <c r="CK53" s="1312"/>
      <c r="CL53" s="1312"/>
      <c r="CM53" s="1312"/>
      <c r="CN53" s="1312">
        <v>65.3</v>
      </c>
      <c r="CO53" s="1312"/>
      <c r="CP53" s="1312"/>
      <c r="CQ53" s="1312"/>
      <c r="CR53" s="1312"/>
      <c r="CS53" s="1312"/>
      <c r="CT53" s="1312"/>
      <c r="CU53" s="1312"/>
      <c r="CV53" s="1312">
        <v>68.099999999999994</v>
      </c>
      <c r="CW53" s="1312"/>
      <c r="CX53" s="1312"/>
      <c r="CY53" s="1312"/>
      <c r="CZ53" s="1312"/>
      <c r="DA53" s="1312"/>
      <c r="DB53" s="1312"/>
      <c r="DC53" s="1312"/>
    </row>
    <row r="54" spans="1:109" ht="13.2"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2" x14ac:dyDescent="0.2">
      <c r="A55" s="1290"/>
      <c r="B55" s="1282"/>
      <c r="G55" s="1301"/>
      <c r="H55" s="1301"/>
      <c r="I55" s="1301"/>
      <c r="J55" s="1301"/>
      <c r="K55" s="1310"/>
      <c r="L55" s="1310"/>
      <c r="M55" s="1310"/>
      <c r="N55" s="1310"/>
      <c r="AN55" s="1307" t="s">
        <v>622</v>
      </c>
      <c r="AO55" s="1307"/>
      <c r="AP55" s="1307"/>
      <c r="AQ55" s="1307"/>
      <c r="AR55" s="1307"/>
      <c r="AS55" s="1307"/>
      <c r="AT55" s="1307"/>
      <c r="AU55" s="1307"/>
      <c r="AV55" s="1307"/>
      <c r="AW55" s="1307"/>
      <c r="AX55" s="1307"/>
      <c r="AY55" s="1307"/>
      <c r="AZ55" s="1307"/>
      <c r="BA55" s="1307"/>
      <c r="BB55" s="1311" t="s">
        <v>620</v>
      </c>
      <c r="BC55" s="1311"/>
      <c r="BD55" s="1311"/>
      <c r="BE55" s="1311"/>
      <c r="BF55" s="1311"/>
      <c r="BG55" s="1311"/>
      <c r="BH55" s="1311"/>
      <c r="BI55" s="1311"/>
      <c r="BJ55" s="1311"/>
      <c r="BK55" s="1311"/>
      <c r="BL55" s="1311"/>
      <c r="BM55" s="1311"/>
      <c r="BN55" s="1311"/>
      <c r="BO55" s="1311"/>
      <c r="BP55" s="1312">
        <v>38.9</v>
      </c>
      <c r="BQ55" s="1312"/>
      <c r="BR55" s="1312"/>
      <c r="BS55" s="1312"/>
      <c r="BT55" s="1312"/>
      <c r="BU55" s="1312"/>
      <c r="BV55" s="1312"/>
      <c r="BW55" s="1312"/>
      <c r="BX55" s="1312">
        <v>37.6</v>
      </c>
      <c r="BY55" s="1312"/>
      <c r="BZ55" s="1312"/>
      <c r="CA55" s="1312"/>
      <c r="CB55" s="1312"/>
      <c r="CC55" s="1312"/>
      <c r="CD55" s="1312"/>
      <c r="CE55" s="1312"/>
      <c r="CF55" s="1312">
        <v>34</v>
      </c>
      <c r="CG55" s="1312"/>
      <c r="CH55" s="1312"/>
      <c r="CI55" s="1312"/>
      <c r="CJ55" s="1312"/>
      <c r="CK55" s="1312"/>
      <c r="CL55" s="1312"/>
      <c r="CM55" s="1312"/>
      <c r="CN55" s="1312">
        <v>33.9</v>
      </c>
      <c r="CO55" s="1312"/>
      <c r="CP55" s="1312"/>
      <c r="CQ55" s="1312"/>
      <c r="CR55" s="1312"/>
      <c r="CS55" s="1312"/>
      <c r="CT55" s="1312"/>
      <c r="CU55" s="1312"/>
      <c r="CV55" s="1312">
        <v>31.5</v>
      </c>
      <c r="CW55" s="1312"/>
      <c r="CX55" s="1312"/>
      <c r="CY55" s="1312"/>
      <c r="CZ55" s="1312"/>
      <c r="DA55" s="1312"/>
      <c r="DB55" s="1312"/>
      <c r="DC55" s="1312"/>
    </row>
    <row r="56" spans="1:109" ht="13.2"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2"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621</v>
      </c>
      <c r="BC57" s="1311"/>
      <c r="BD57" s="1311"/>
      <c r="BE57" s="1311"/>
      <c r="BF57" s="1311"/>
      <c r="BG57" s="1311"/>
      <c r="BH57" s="1311"/>
      <c r="BI57" s="1311"/>
      <c r="BJ57" s="1311"/>
      <c r="BK57" s="1311"/>
      <c r="BL57" s="1311"/>
      <c r="BM57" s="1311"/>
      <c r="BN57" s="1311"/>
      <c r="BO57" s="1311"/>
      <c r="BP57" s="1312">
        <v>59.3</v>
      </c>
      <c r="BQ57" s="1312"/>
      <c r="BR57" s="1312"/>
      <c r="BS57" s="1312"/>
      <c r="BT57" s="1312"/>
      <c r="BU57" s="1312"/>
      <c r="BV57" s="1312"/>
      <c r="BW57" s="1312"/>
      <c r="BX57" s="1312">
        <v>60</v>
      </c>
      <c r="BY57" s="1312"/>
      <c r="BZ57" s="1312"/>
      <c r="CA57" s="1312"/>
      <c r="CB57" s="1312"/>
      <c r="CC57" s="1312"/>
      <c r="CD57" s="1312"/>
      <c r="CE57" s="1312"/>
      <c r="CF57" s="1312">
        <v>61.1</v>
      </c>
      <c r="CG57" s="1312"/>
      <c r="CH57" s="1312"/>
      <c r="CI57" s="1312"/>
      <c r="CJ57" s="1312"/>
      <c r="CK57" s="1312"/>
      <c r="CL57" s="1312"/>
      <c r="CM57" s="1312"/>
      <c r="CN57" s="1312">
        <v>61.9</v>
      </c>
      <c r="CO57" s="1312"/>
      <c r="CP57" s="1312"/>
      <c r="CQ57" s="1312"/>
      <c r="CR57" s="1312"/>
      <c r="CS57" s="1312"/>
      <c r="CT57" s="1312"/>
      <c r="CU57" s="1312"/>
      <c r="CV57" s="1312">
        <v>62.6</v>
      </c>
      <c r="CW57" s="1312"/>
      <c r="CX57" s="1312"/>
      <c r="CY57" s="1312"/>
      <c r="CZ57" s="1312"/>
      <c r="DA57" s="1312"/>
      <c r="DB57" s="1312"/>
      <c r="DC57" s="1312"/>
      <c r="DD57" s="1315"/>
      <c r="DE57" s="1313"/>
    </row>
    <row r="58" spans="1:109" s="1290" customFormat="1" ht="13.2"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2"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2"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2"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2"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2" x14ac:dyDescent="0.2">
      <c r="B63" s="1321" t="s">
        <v>623</v>
      </c>
    </row>
    <row r="64" spans="1:109" ht="13.2" x14ac:dyDescent="0.2">
      <c r="B64" s="1282"/>
      <c r="G64" s="1289"/>
      <c r="I64" s="1322"/>
      <c r="J64" s="1322"/>
      <c r="K64" s="1322"/>
      <c r="L64" s="1322"/>
      <c r="M64" s="1322"/>
      <c r="N64" s="1323"/>
      <c r="AM64" s="1289"/>
      <c r="AN64" s="1289" t="s">
        <v>616</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2" x14ac:dyDescent="0.2">
      <c r="B65" s="1282"/>
      <c r="AN65" s="1291" t="s">
        <v>624</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x14ac:dyDescent="0.2">
      <c r="B71" s="1282"/>
      <c r="G71" s="1327"/>
      <c r="I71" s="1328"/>
      <c r="J71" s="1325"/>
      <c r="K71" s="1325"/>
      <c r="L71" s="1326"/>
      <c r="M71" s="1325"/>
      <c r="N71" s="1326"/>
      <c r="AM71" s="1327"/>
      <c r="AN71" s="1275" t="s">
        <v>618</v>
      </c>
    </row>
    <row r="72" spans="2:107" ht="13.2"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562</v>
      </c>
      <c r="BQ72" s="1307"/>
      <c r="BR72" s="1307"/>
      <c r="BS72" s="1307"/>
      <c r="BT72" s="1307"/>
      <c r="BU72" s="1307"/>
      <c r="BV72" s="1307"/>
      <c r="BW72" s="1307"/>
      <c r="BX72" s="1307" t="s">
        <v>563</v>
      </c>
      <c r="BY72" s="1307"/>
      <c r="BZ72" s="1307"/>
      <c r="CA72" s="1307"/>
      <c r="CB72" s="1307"/>
      <c r="CC72" s="1307"/>
      <c r="CD72" s="1307"/>
      <c r="CE72" s="1307"/>
      <c r="CF72" s="1307" t="s">
        <v>564</v>
      </c>
      <c r="CG72" s="1307"/>
      <c r="CH72" s="1307"/>
      <c r="CI72" s="1307"/>
      <c r="CJ72" s="1307"/>
      <c r="CK72" s="1307"/>
      <c r="CL72" s="1307"/>
      <c r="CM72" s="1307"/>
      <c r="CN72" s="1307" t="s">
        <v>565</v>
      </c>
      <c r="CO72" s="1307"/>
      <c r="CP72" s="1307"/>
      <c r="CQ72" s="1307"/>
      <c r="CR72" s="1307"/>
      <c r="CS72" s="1307"/>
      <c r="CT72" s="1307"/>
      <c r="CU72" s="1307"/>
      <c r="CV72" s="1307" t="s">
        <v>566</v>
      </c>
      <c r="CW72" s="1307"/>
      <c r="CX72" s="1307"/>
      <c r="CY72" s="1307"/>
      <c r="CZ72" s="1307"/>
      <c r="DA72" s="1307"/>
      <c r="DB72" s="1307"/>
      <c r="DC72" s="1307"/>
    </row>
    <row r="73" spans="2:107" ht="13.2" x14ac:dyDescent="0.2">
      <c r="B73" s="1282"/>
      <c r="G73" s="1308"/>
      <c r="H73" s="1308"/>
      <c r="I73" s="1308"/>
      <c r="J73" s="1308"/>
      <c r="K73" s="1329"/>
      <c r="L73" s="1329"/>
      <c r="M73" s="1329"/>
      <c r="N73" s="1329"/>
      <c r="AM73" s="1300"/>
      <c r="AN73" s="1311" t="s">
        <v>619</v>
      </c>
      <c r="AO73" s="1311"/>
      <c r="AP73" s="1311"/>
      <c r="AQ73" s="1311"/>
      <c r="AR73" s="1311"/>
      <c r="AS73" s="1311"/>
      <c r="AT73" s="1311"/>
      <c r="AU73" s="1311"/>
      <c r="AV73" s="1311"/>
      <c r="AW73" s="1311"/>
      <c r="AX73" s="1311"/>
      <c r="AY73" s="1311"/>
      <c r="AZ73" s="1311"/>
      <c r="BA73" s="1311"/>
      <c r="BB73" s="1311" t="s">
        <v>620</v>
      </c>
      <c r="BC73" s="1311"/>
      <c r="BD73" s="1311"/>
      <c r="BE73" s="1311"/>
      <c r="BF73" s="1311"/>
      <c r="BG73" s="1311"/>
      <c r="BH73" s="1311"/>
      <c r="BI73" s="1311"/>
      <c r="BJ73" s="1311"/>
      <c r="BK73" s="1311"/>
      <c r="BL73" s="1311"/>
      <c r="BM73" s="1311"/>
      <c r="BN73" s="1311"/>
      <c r="BO73" s="1311"/>
      <c r="BP73" s="1312">
        <v>77.900000000000006</v>
      </c>
      <c r="BQ73" s="1312"/>
      <c r="BR73" s="1312"/>
      <c r="BS73" s="1312"/>
      <c r="BT73" s="1312"/>
      <c r="BU73" s="1312"/>
      <c r="BV73" s="1312"/>
      <c r="BW73" s="1312"/>
      <c r="BX73" s="1312">
        <v>77</v>
      </c>
      <c r="BY73" s="1312"/>
      <c r="BZ73" s="1312"/>
      <c r="CA73" s="1312"/>
      <c r="CB73" s="1312"/>
      <c r="CC73" s="1312"/>
      <c r="CD73" s="1312"/>
      <c r="CE73" s="1312"/>
      <c r="CF73" s="1312">
        <v>69.5</v>
      </c>
      <c r="CG73" s="1312"/>
      <c r="CH73" s="1312"/>
      <c r="CI73" s="1312"/>
      <c r="CJ73" s="1312"/>
      <c r="CK73" s="1312"/>
      <c r="CL73" s="1312"/>
      <c r="CM73" s="1312"/>
      <c r="CN73" s="1312">
        <v>82.7</v>
      </c>
      <c r="CO73" s="1312"/>
      <c r="CP73" s="1312"/>
      <c r="CQ73" s="1312"/>
      <c r="CR73" s="1312"/>
      <c r="CS73" s="1312"/>
      <c r="CT73" s="1312"/>
      <c r="CU73" s="1312"/>
      <c r="CV73" s="1312">
        <v>91</v>
      </c>
      <c r="CW73" s="1312"/>
      <c r="CX73" s="1312"/>
      <c r="CY73" s="1312"/>
      <c r="CZ73" s="1312"/>
      <c r="DA73" s="1312"/>
      <c r="DB73" s="1312"/>
      <c r="DC73" s="1312"/>
    </row>
    <row r="74" spans="2:107" ht="13.2" x14ac:dyDescent="0.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2"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625</v>
      </c>
      <c r="BC75" s="1311"/>
      <c r="BD75" s="1311"/>
      <c r="BE75" s="1311"/>
      <c r="BF75" s="1311"/>
      <c r="BG75" s="1311"/>
      <c r="BH75" s="1311"/>
      <c r="BI75" s="1311"/>
      <c r="BJ75" s="1311"/>
      <c r="BK75" s="1311"/>
      <c r="BL75" s="1311"/>
      <c r="BM75" s="1311"/>
      <c r="BN75" s="1311"/>
      <c r="BO75" s="1311"/>
      <c r="BP75" s="1312">
        <v>6.5</v>
      </c>
      <c r="BQ75" s="1312"/>
      <c r="BR75" s="1312"/>
      <c r="BS75" s="1312"/>
      <c r="BT75" s="1312"/>
      <c r="BU75" s="1312"/>
      <c r="BV75" s="1312"/>
      <c r="BW75" s="1312"/>
      <c r="BX75" s="1312">
        <v>7.1</v>
      </c>
      <c r="BY75" s="1312"/>
      <c r="BZ75" s="1312"/>
      <c r="CA75" s="1312"/>
      <c r="CB75" s="1312"/>
      <c r="CC75" s="1312"/>
      <c r="CD75" s="1312"/>
      <c r="CE75" s="1312"/>
      <c r="CF75" s="1312">
        <v>7.6</v>
      </c>
      <c r="CG75" s="1312"/>
      <c r="CH75" s="1312"/>
      <c r="CI75" s="1312"/>
      <c r="CJ75" s="1312"/>
      <c r="CK75" s="1312"/>
      <c r="CL75" s="1312"/>
      <c r="CM75" s="1312"/>
      <c r="CN75" s="1312">
        <v>7.9</v>
      </c>
      <c r="CO75" s="1312"/>
      <c r="CP75" s="1312"/>
      <c r="CQ75" s="1312"/>
      <c r="CR75" s="1312"/>
      <c r="CS75" s="1312"/>
      <c r="CT75" s="1312"/>
      <c r="CU75" s="1312"/>
      <c r="CV75" s="1312">
        <v>8.1999999999999993</v>
      </c>
      <c r="CW75" s="1312"/>
      <c r="CX75" s="1312"/>
      <c r="CY75" s="1312"/>
      <c r="CZ75" s="1312"/>
      <c r="DA75" s="1312"/>
      <c r="DB75" s="1312"/>
      <c r="DC75" s="1312"/>
    </row>
    <row r="76" spans="2:107" ht="13.2"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2" x14ac:dyDescent="0.2">
      <c r="B77" s="1282"/>
      <c r="G77" s="1301"/>
      <c r="H77" s="1301"/>
      <c r="I77" s="1301"/>
      <c r="J77" s="1301"/>
      <c r="K77" s="1329"/>
      <c r="L77" s="1329"/>
      <c r="M77" s="1329"/>
      <c r="N77" s="1329"/>
      <c r="AN77" s="1307" t="s">
        <v>622</v>
      </c>
      <c r="AO77" s="1307"/>
      <c r="AP77" s="1307"/>
      <c r="AQ77" s="1307"/>
      <c r="AR77" s="1307"/>
      <c r="AS77" s="1307"/>
      <c r="AT77" s="1307"/>
      <c r="AU77" s="1307"/>
      <c r="AV77" s="1307"/>
      <c r="AW77" s="1307"/>
      <c r="AX77" s="1307"/>
      <c r="AY77" s="1307"/>
      <c r="AZ77" s="1307"/>
      <c r="BA77" s="1307"/>
      <c r="BB77" s="1311" t="s">
        <v>620</v>
      </c>
      <c r="BC77" s="1311"/>
      <c r="BD77" s="1311"/>
      <c r="BE77" s="1311"/>
      <c r="BF77" s="1311"/>
      <c r="BG77" s="1311"/>
      <c r="BH77" s="1311"/>
      <c r="BI77" s="1311"/>
      <c r="BJ77" s="1311"/>
      <c r="BK77" s="1311"/>
      <c r="BL77" s="1311"/>
      <c r="BM77" s="1311"/>
      <c r="BN77" s="1311"/>
      <c r="BO77" s="1311"/>
      <c r="BP77" s="1312">
        <v>38.9</v>
      </c>
      <c r="BQ77" s="1312"/>
      <c r="BR77" s="1312"/>
      <c r="BS77" s="1312"/>
      <c r="BT77" s="1312"/>
      <c r="BU77" s="1312"/>
      <c r="BV77" s="1312"/>
      <c r="BW77" s="1312"/>
      <c r="BX77" s="1312">
        <v>37.6</v>
      </c>
      <c r="BY77" s="1312"/>
      <c r="BZ77" s="1312"/>
      <c r="CA77" s="1312"/>
      <c r="CB77" s="1312"/>
      <c r="CC77" s="1312"/>
      <c r="CD77" s="1312"/>
      <c r="CE77" s="1312"/>
      <c r="CF77" s="1312">
        <v>34</v>
      </c>
      <c r="CG77" s="1312"/>
      <c r="CH77" s="1312"/>
      <c r="CI77" s="1312"/>
      <c r="CJ77" s="1312"/>
      <c r="CK77" s="1312"/>
      <c r="CL77" s="1312"/>
      <c r="CM77" s="1312"/>
      <c r="CN77" s="1312">
        <v>33.9</v>
      </c>
      <c r="CO77" s="1312"/>
      <c r="CP77" s="1312"/>
      <c r="CQ77" s="1312"/>
      <c r="CR77" s="1312"/>
      <c r="CS77" s="1312"/>
      <c r="CT77" s="1312"/>
      <c r="CU77" s="1312"/>
      <c r="CV77" s="1312">
        <v>31.5</v>
      </c>
      <c r="CW77" s="1312"/>
      <c r="CX77" s="1312"/>
      <c r="CY77" s="1312"/>
      <c r="CZ77" s="1312"/>
      <c r="DA77" s="1312"/>
      <c r="DB77" s="1312"/>
      <c r="DC77" s="1312"/>
    </row>
    <row r="78" spans="2:107" ht="13.2" x14ac:dyDescent="0.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2" x14ac:dyDescent="0.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625</v>
      </c>
      <c r="BC79" s="1311"/>
      <c r="BD79" s="1311"/>
      <c r="BE79" s="1311"/>
      <c r="BF79" s="1311"/>
      <c r="BG79" s="1311"/>
      <c r="BH79" s="1311"/>
      <c r="BI79" s="1311"/>
      <c r="BJ79" s="1311"/>
      <c r="BK79" s="1311"/>
      <c r="BL79" s="1311"/>
      <c r="BM79" s="1311"/>
      <c r="BN79" s="1311"/>
      <c r="BO79" s="1311"/>
      <c r="BP79" s="1312">
        <v>6.4</v>
      </c>
      <c r="BQ79" s="1312"/>
      <c r="BR79" s="1312"/>
      <c r="BS79" s="1312"/>
      <c r="BT79" s="1312"/>
      <c r="BU79" s="1312"/>
      <c r="BV79" s="1312"/>
      <c r="BW79" s="1312"/>
      <c r="BX79" s="1312">
        <v>6.1</v>
      </c>
      <c r="BY79" s="1312"/>
      <c r="BZ79" s="1312"/>
      <c r="CA79" s="1312"/>
      <c r="CB79" s="1312"/>
      <c r="CC79" s="1312"/>
      <c r="CD79" s="1312"/>
      <c r="CE79" s="1312"/>
      <c r="CF79" s="1312">
        <v>5.9</v>
      </c>
      <c r="CG79" s="1312"/>
      <c r="CH79" s="1312"/>
      <c r="CI79" s="1312"/>
      <c r="CJ79" s="1312"/>
      <c r="CK79" s="1312"/>
      <c r="CL79" s="1312"/>
      <c r="CM79" s="1312"/>
      <c r="CN79" s="1312">
        <v>5.7</v>
      </c>
      <c r="CO79" s="1312"/>
      <c r="CP79" s="1312"/>
      <c r="CQ79" s="1312"/>
      <c r="CR79" s="1312"/>
      <c r="CS79" s="1312"/>
      <c r="CT79" s="1312"/>
      <c r="CU79" s="1312"/>
      <c r="CV79" s="1312">
        <v>5.4</v>
      </c>
      <c r="CW79" s="1312"/>
      <c r="CX79" s="1312"/>
      <c r="CY79" s="1312"/>
      <c r="CZ79" s="1312"/>
      <c r="DA79" s="1312"/>
      <c r="DB79" s="1312"/>
      <c r="DC79" s="1312"/>
    </row>
    <row r="80" spans="2:107" ht="13.2" x14ac:dyDescent="0.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2" x14ac:dyDescent="0.2">
      <c r="B81" s="1282"/>
    </row>
    <row r="82" spans="2:109" ht="16.2" x14ac:dyDescent="0.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2"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2" x14ac:dyDescent="0.2">
      <c r="DD84" s="1275"/>
      <c r="DE84" s="1275"/>
    </row>
    <row r="85" spans="2:109" ht="13.2" x14ac:dyDescent="0.2">
      <c r="DD85" s="1275"/>
      <c r="DE85" s="1275"/>
    </row>
    <row r="86" spans="2:109" ht="13.2" hidden="1" x14ac:dyDescent="0.2">
      <c r="DD86" s="1275"/>
      <c r="DE86" s="1275"/>
    </row>
    <row r="87" spans="2:109" ht="13.2" hidden="1" x14ac:dyDescent="0.2">
      <c r="K87" s="1332"/>
      <c r="AQ87" s="1332"/>
      <c r="BC87" s="1332"/>
      <c r="BO87" s="1332"/>
      <c r="CA87" s="1332"/>
      <c r="CM87" s="1332"/>
      <c r="CY87" s="1332"/>
      <c r="DD87" s="1275"/>
      <c r="DE87" s="1275"/>
    </row>
    <row r="88" spans="2:109" ht="13.2" hidden="1" x14ac:dyDescent="0.2">
      <c r="DD88" s="1275"/>
      <c r="DE88" s="1275"/>
    </row>
    <row r="89" spans="2:109" ht="13.2" hidden="1" x14ac:dyDescent="0.2">
      <c r="DD89" s="1275"/>
      <c r="DE89" s="1275"/>
    </row>
    <row r="90" spans="2:109" ht="13.2" hidden="1" x14ac:dyDescent="0.2">
      <c r="DD90" s="1275"/>
      <c r="DE90" s="1275"/>
    </row>
    <row r="91" spans="2:109" ht="13.2"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LY2zut4mYMsIS3YAKhmYgF3NuOc/lU2DBjrYM+N30MBQIDIn6seZGG0ki1PGDXWAZjebNxwGNrnKXAUL1WkPIg==" saltValue="fQzn8XjwPmexesDWUukJL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80" zoomScaleNormal="80" zoomScaleSheetLayoutView="70" workbookViewId="0">
      <selection activeCell="BJ70" sqref="BJ7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509</v>
      </c>
    </row>
  </sheetData>
  <sheetProtection algorithmName="SHA-512" hashValue="6bR01R29Ax5Gz/9ig0NZRTneJSe4yYyedQblgp7WwhKI0ImxW0lgTATzsAvR77R8qJVsjekMo+udhL+Eg0xgFA==" saltValue="oxjUPry3hbwKWsVQIGiD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55" workbookViewId="0">
      <selection activeCell="BJ70" sqref="BJ70"/>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509</v>
      </c>
    </row>
  </sheetData>
  <sheetProtection algorithmName="SHA-512" hashValue="ako9ruSKmT88mKY0QCWg1W11sh7VUhWurRvBKnWOpU4nbbZ2xkj54uzH8Z69folFktHUPsWlYdFqM83BLpM5MA==" saltValue="si25NDpO6H1BStM51lbi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559</v>
      </c>
      <c r="G2" s="157"/>
      <c r="H2" s="158"/>
    </row>
    <row r="3" spans="1:8" x14ac:dyDescent="0.2">
      <c r="A3" s="154" t="s">
        <v>552</v>
      </c>
      <c r="B3" s="159"/>
      <c r="C3" s="160"/>
      <c r="D3" s="161">
        <v>43517</v>
      </c>
      <c r="E3" s="162"/>
      <c r="F3" s="163">
        <v>46395</v>
      </c>
      <c r="G3" s="164"/>
      <c r="H3" s="165"/>
    </row>
    <row r="4" spans="1:8" x14ac:dyDescent="0.2">
      <c r="A4" s="166"/>
      <c r="B4" s="167"/>
      <c r="C4" s="168"/>
      <c r="D4" s="169">
        <v>22791</v>
      </c>
      <c r="E4" s="170"/>
      <c r="F4" s="171">
        <v>26304</v>
      </c>
      <c r="G4" s="172"/>
      <c r="H4" s="173"/>
    </row>
    <row r="5" spans="1:8" x14ac:dyDescent="0.2">
      <c r="A5" s="154" t="s">
        <v>554</v>
      </c>
      <c r="B5" s="159"/>
      <c r="C5" s="160"/>
      <c r="D5" s="161">
        <v>48480</v>
      </c>
      <c r="E5" s="162"/>
      <c r="F5" s="163">
        <v>48088</v>
      </c>
      <c r="G5" s="164"/>
      <c r="H5" s="165"/>
    </row>
    <row r="6" spans="1:8" x14ac:dyDescent="0.2">
      <c r="A6" s="166"/>
      <c r="B6" s="167"/>
      <c r="C6" s="168"/>
      <c r="D6" s="169">
        <v>18778</v>
      </c>
      <c r="E6" s="170"/>
      <c r="F6" s="171">
        <v>25183</v>
      </c>
      <c r="G6" s="172"/>
      <c r="H6" s="173"/>
    </row>
    <row r="7" spans="1:8" x14ac:dyDescent="0.2">
      <c r="A7" s="154" t="s">
        <v>555</v>
      </c>
      <c r="B7" s="159"/>
      <c r="C7" s="160"/>
      <c r="D7" s="161">
        <v>46026</v>
      </c>
      <c r="E7" s="162"/>
      <c r="F7" s="163">
        <v>46457</v>
      </c>
      <c r="G7" s="164"/>
      <c r="H7" s="165"/>
    </row>
    <row r="8" spans="1:8" x14ac:dyDescent="0.2">
      <c r="A8" s="166"/>
      <c r="B8" s="167"/>
      <c r="C8" s="168"/>
      <c r="D8" s="169">
        <v>16633</v>
      </c>
      <c r="E8" s="170"/>
      <c r="F8" s="171">
        <v>24020</v>
      </c>
      <c r="G8" s="172"/>
      <c r="H8" s="173"/>
    </row>
    <row r="9" spans="1:8" x14ac:dyDescent="0.2">
      <c r="A9" s="154" t="s">
        <v>556</v>
      </c>
      <c r="B9" s="159"/>
      <c r="C9" s="160"/>
      <c r="D9" s="161">
        <v>76769</v>
      </c>
      <c r="E9" s="162"/>
      <c r="F9" s="163">
        <v>51849</v>
      </c>
      <c r="G9" s="164"/>
      <c r="H9" s="165"/>
    </row>
    <row r="10" spans="1:8" x14ac:dyDescent="0.2">
      <c r="A10" s="166"/>
      <c r="B10" s="167"/>
      <c r="C10" s="168"/>
      <c r="D10" s="169">
        <v>34323</v>
      </c>
      <c r="E10" s="170"/>
      <c r="F10" s="171">
        <v>26326</v>
      </c>
      <c r="G10" s="172"/>
      <c r="H10" s="173"/>
    </row>
    <row r="11" spans="1:8" x14ac:dyDescent="0.2">
      <c r="A11" s="154" t="s">
        <v>557</v>
      </c>
      <c r="B11" s="159"/>
      <c r="C11" s="160"/>
      <c r="D11" s="161">
        <v>91732</v>
      </c>
      <c r="E11" s="162"/>
      <c r="F11" s="163">
        <v>52191</v>
      </c>
      <c r="G11" s="164"/>
      <c r="H11" s="165"/>
    </row>
    <row r="12" spans="1:8" x14ac:dyDescent="0.2">
      <c r="A12" s="166"/>
      <c r="B12" s="167"/>
      <c r="C12" s="174"/>
      <c r="D12" s="169">
        <v>48291</v>
      </c>
      <c r="E12" s="170"/>
      <c r="F12" s="171">
        <v>26807</v>
      </c>
      <c r="G12" s="172"/>
      <c r="H12" s="173"/>
    </row>
    <row r="13" spans="1:8" x14ac:dyDescent="0.2">
      <c r="A13" s="154"/>
      <c r="B13" s="159"/>
      <c r="C13" s="175"/>
      <c r="D13" s="176">
        <v>61305</v>
      </c>
      <c r="E13" s="177"/>
      <c r="F13" s="178">
        <v>48996</v>
      </c>
      <c r="G13" s="179"/>
      <c r="H13" s="165"/>
    </row>
    <row r="14" spans="1:8" x14ac:dyDescent="0.2">
      <c r="A14" s="166"/>
      <c r="B14" s="167"/>
      <c r="C14" s="168"/>
      <c r="D14" s="169">
        <v>28163</v>
      </c>
      <c r="E14" s="170"/>
      <c r="F14" s="171">
        <v>25728</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2.11</v>
      </c>
      <c r="C19" s="180">
        <f>ROUND(VALUE(SUBSTITUTE(実質収支比率等に係る経年分析!G$48,"▲","-")),2)</f>
        <v>3.17</v>
      </c>
      <c r="D19" s="180">
        <f>ROUND(VALUE(SUBSTITUTE(実質収支比率等に係る経年分析!H$48,"▲","-")),2)</f>
        <v>2.4300000000000002</v>
      </c>
      <c r="E19" s="180">
        <f>ROUND(VALUE(SUBSTITUTE(実質収支比率等に係る経年分析!I$48,"▲","-")),2)</f>
        <v>3.4</v>
      </c>
      <c r="F19" s="180">
        <f>ROUND(VALUE(SUBSTITUTE(実質収支比率等に係る経年分析!J$48,"▲","-")),2)</f>
        <v>2.74</v>
      </c>
    </row>
    <row r="20" spans="1:11" x14ac:dyDescent="0.2">
      <c r="A20" s="180" t="s">
        <v>55</v>
      </c>
      <c r="B20" s="180">
        <f>ROUND(VALUE(SUBSTITUTE(実質収支比率等に係る経年分析!F$47,"▲","-")),2)</f>
        <v>11.01</v>
      </c>
      <c r="C20" s="180">
        <f>ROUND(VALUE(SUBSTITUTE(実質収支比率等に係る経年分析!G$47,"▲","-")),2)</f>
        <v>12.09</v>
      </c>
      <c r="D20" s="180">
        <f>ROUND(VALUE(SUBSTITUTE(実質収支比率等に係る経年分析!H$47,"▲","-")),2)</f>
        <v>12.55</v>
      </c>
      <c r="E20" s="180">
        <f>ROUND(VALUE(SUBSTITUTE(実質収支比率等に係る経年分析!I$47,"▲","-")),2)</f>
        <v>12.32</v>
      </c>
      <c r="F20" s="180">
        <f>ROUND(VALUE(SUBSTITUTE(実質収支比率等に係る経年分析!J$47,"▲","-")),2)</f>
        <v>11.13</v>
      </c>
    </row>
    <row r="21" spans="1:11" x14ac:dyDescent="0.2">
      <c r="A21" s="180" t="s">
        <v>56</v>
      </c>
      <c r="B21" s="180">
        <f>IF(ISNUMBER(VALUE(SUBSTITUTE(実質収支比率等に係る経年分析!F$49,"▲","-"))),ROUND(VALUE(SUBSTITUTE(実質収支比率等に係る経年分析!F$49,"▲","-")),2),NA())</f>
        <v>-0.55000000000000004</v>
      </c>
      <c r="C21" s="180">
        <f>IF(ISNUMBER(VALUE(SUBSTITUTE(実質収支比率等に係る経年分析!G$49,"▲","-"))),ROUND(VALUE(SUBSTITUTE(実質収支比率等に係る経年分析!G$49,"▲","-")),2),NA())</f>
        <v>2.06</v>
      </c>
      <c r="D21" s="180">
        <f>IF(ISNUMBER(VALUE(SUBSTITUTE(実質収支比率等に係る経年分析!H$49,"▲","-"))),ROUND(VALUE(SUBSTITUTE(実質収支比率等に係る経年分析!H$49,"▲","-")),2),NA())</f>
        <v>-0.38</v>
      </c>
      <c r="E21" s="180">
        <f>IF(ISNUMBER(VALUE(SUBSTITUTE(実質収支比率等に係る経年分析!I$49,"▲","-"))),ROUND(VALUE(SUBSTITUTE(実質収支比率等に係る経年分析!I$49,"▲","-")),2),NA())</f>
        <v>0.63</v>
      </c>
      <c r="F21" s="180">
        <f>IF(ISNUMBER(VALUE(SUBSTITUTE(実質収支比率等に係る経年分析!J$49,"▲","-"))),ROUND(VALUE(SUBSTITUTE(実質収支比率等に係る経年分析!J$49,"▲","-")),2),NA())</f>
        <v>-1.61</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#N/A</v>
      </c>
      <c r="I28" s="181">
        <f>IF(ROUND(VALUE(SUBSTITUTE(連結実質赤字比率に係る赤字・黒字の構成分析!I$42,"▲", "-")), 2) &gt;= 0, ABS(ROUND(VALUE(SUBSTITUTE(連結実質赤字比率に係る赤字・黒字の構成分析!I$42,"▲", "-")), 2)), NA())</f>
        <v>0</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1.38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2">
      <c r="A32" s="181" t="str">
        <f>IF(連結実質赤字比率に係る赤字・黒字の構成分析!C$38="",NA(),連結実質赤字比率に係る赤字・黒字の構成分析!C$38)</f>
        <v>母子父子寡婦福祉資金貸付事業特別会計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14.52</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22230</v>
      </c>
      <c r="E42" s="182"/>
      <c r="F42" s="182"/>
      <c r="G42" s="182">
        <f>'実質公債費比率（分子）の構造'!L$52</f>
        <v>22261</v>
      </c>
      <c r="H42" s="182"/>
      <c r="I42" s="182"/>
      <c r="J42" s="182">
        <f>'実質公債費比率（分子）の構造'!M$52</f>
        <v>21872</v>
      </c>
      <c r="K42" s="182"/>
      <c r="L42" s="182"/>
      <c r="M42" s="182">
        <f>'実質公債費比率（分子）の構造'!N$52</f>
        <v>20561</v>
      </c>
      <c r="N42" s="182"/>
      <c r="O42" s="182"/>
      <c r="P42" s="182">
        <f>'実質公債費比率（分子）の構造'!O$52</f>
        <v>21051</v>
      </c>
    </row>
    <row r="43" spans="1:16" x14ac:dyDescent="0.2">
      <c r="A43" s="182" t="s">
        <v>64</v>
      </c>
      <c r="B43" s="182">
        <f>'実質公債費比率（分子）の構造'!K$51</f>
        <v>1</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81</v>
      </c>
      <c r="C44" s="182"/>
      <c r="D44" s="182"/>
      <c r="E44" s="182">
        <f>'実質公債費比率（分子）の構造'!L$50</f>
        <v>67</v>
      </c>
      <c r="F44" s="182"/>
      <c r="G44" s="182"/>
      <c r="H44" s="182">
        <f>'実質公債費比率（分子）の構造'!M$50</f>
        <v>60</v>
      </c>
      <c r="I44" s="182"/>
      <c r="J44" s="182"/>
      <c r="K44" s="182">
        <f>'実質公債費比率（分子）の構造'!N$50</f>
        <v>60</v>
      </c>
      <c r="L44" s="182"/>
      <c r="M44" s="182"/>
      <c r="N44" s="182">
        <f>'実質公債費比率（分子）の構造'!O$50</f>
        <v>59</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5162</v>
      </c>
      <c r="C46" s="182"/>
      <c r="D46" s="182"/>
      <c r="E46" s="182">
        <f>'実質公債費比率（分子）の構造'!L$48</f>
        <v>5097</v>
      </c>
      <c r="F46" s="182"/>
      <c r="G46" s="182"/>
      <c r="H46" s="182">
        <f>'実質公債費比率（分子）の構造'!M$48</f>
        <v>5002</v>
      </c>
      <c r="I46" s="182"/>
      <c r="J46" s="182"/>
      <c r="K46" s="182">
        <f>'実質公債費比率（分子）の構造'!N$48</f>
        <v>4967</v>
      </c>
      <c r="L46" s="182"/>
      <c r="M46" s="182"/>
      <c r="N46" s="182">
        <f>'実質公債費比率（分子）の構造'!O$48</f>
        <v>4966</v>
      </c>
      <c r="O46" s="182"/>
      <c r="P46" s="182"/>
    </row>
    <row r="47" spans="1:16" x14ac:dyDescent="0.2">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23051</v>
      </c>
      <c r="C49" s="182"/>
      <c r="D49" s="182"/>
      <c r="E49" s="182">
        <f>'実質公債費比率（分子）の構造'!L$45</f>
        <v>23492</v>
      </c>
      <c r="F49" s="182"/>
      <c r="G49" s="182"/>
      <c r="H49" s="182">
        <f>'実質公債費比率（分子）の構造'!M$45</f>
        <v>23604</v>
      </c>
      <c r="I49" s="182"/>
      <c r="J49" s="182"/>
      <c r="K49" s="182">
        <f>'実質公債費比率（分子）の構造'!N$45</f>
        <v>22131</v>
      </c>
      <c r="L49" s="182"/>
      <c r="M49" s="182"/>
      <c r="N49" s="182">
        <f>'実質公債費比率（分子）の構造'!O$45</f>
        <v>23232</v>
      </c>
      <c r="O49" s="182"/>
      <c r="P49" s="182"/>
    </row>
    <row r="50" spans="1:16" x14ac:dyDescent="0.2">
      <c r="A50" s="182" t="s">
        <v>70</v>
      </c>
      <c r="B50" s="182" t="e">
        <f>NA()</f>
        <v>#N/A</v>
      </c>
      <c r="C50" s="182">
        <f>IF(ISNUMBER('実質公債費比率（分子）の構造'!K$53),'実質公債費比率（分子）の構造'!K$53,NA())</f>
        <v>6065</v>
      </c>
      <c r="D50" s="182" t="e">
        <f>NA()</f>
        <v>#N/A</v>
      </c>
      <c r="E50" s="182" t="e">
        <f>NA()</f>
        <v>#N/A</v>
      </c>
      <c r="F50" s="182">
        <f>IF(ISNUMBER('実質公債費比率（分子）の構造'!L$53),'実質公債費比率（分子）の構造'!L$53,NA())</f>
        <v>6396</v>
      </c>
      <c r="G50" s="182" t="e">
        <f>NA()</f>
        <v>#N/A</v>
      </c>
      <c r="H50" s="182" t="e">
        <f>NA()</f>
        <v>#N/A</v>
      </c>
      <c r="I50" s="182">
        <f>IF(ISNUMBER('実質公債費比率（分子）の構造'!M$53),'実質公債費比率（分子）の構造'!M$53,NA())</f>
        <v>6794</v>
      </c>
      <c r="J50" s="182" t="e">
        <f>NA()</f>
        <v>#N/A</v>
      </c>
      <c r="K50" s="182" t="e">
        <f>NA()</f>
        <v>#N/A</v>
      </c>
      <c r="L50" s="182">
        <f>IF(ISNUMBER('実質公債費比率（分子）の構造'!N$53),'実質公債費比率（分子）の構造'!N$53,NA())</f>
        <v>6597</v>
      </c>
      <c r="M50" s="182" t="e">
        <f>NA()</f>
        <v>#N/A</v>
      </c>
      <c r="N50" s="182" t="e">
        <f>NA()</f>
        <v>#N/A</v>
      </c>
      <c r="O50" s="182">
        <f>IF(ISNUMBER('実質公債費比率（分子）の構造'!O$53),'実質公債費比率（分子）の構造'!O$53,NA())</f>
        <v>7206</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184639</v>
      </c>
      <c r="E56" s="181"/>
      <c r="F56" s="181"/>
      <c r="G56" s="181">
        <f>'将来負担比率（分子）の構造'!J$52</f>
        <v>181752</v>
      </c>
      <c r="H56" s="181"/>
      <c r="I56" s="181"/>
      <c r="J56" s="181">
        <f>'将来負担比率（分子）の構造'!K$52</f>
        <v>180290</v>
      </c>
      <c r="K56" s="181"/>
      <c r="L56" s="181"/>
      <c r="M56" s="181">
        <f>'将来負担比率（分子）の構造'!L$52</f>
        <v>177141</v>
      </c>
      <c r="N56" s="181"/>
      <c r="O56" s="181"/>
      <c r="P56" s="181">
        <f>'将来負担比率（分子）の構造'!M$52</f>
        <v>178389</v>
      </c>
    </row>
    <row r="57" spans="1:16" x14ac:dyDescent="0.2">
      <c r="A57" s="181" t="s">
        <v>42</v>
      </c>
      <c r="B57" s="181"/>
      <c r="C57" s="181"/>
      <c r="D57" s="181">
        <f>'将来負担比率（分子）の構造'!I$51</f>
        <v>37701</v>
      </c>
      <c r="E57" s="181"/>
      <c r="F57" s="181"/>
      <c r="G57" s="181">
        <f>'将来負担比率（分子）の構造'!J$51</f>
        <v>35417</v>
      </c>
      <c r="H57" s="181"/>
      <c r="I57" s="181"/>
      <c r="J57" s="181">
        <f>'将来負担比率（分子）の構造'!K$51</f>
        <v>38120</v>
      </c>
      <c r="K57" s="181"/>
      <c r="L57" s="181"/>
      <c r="M57" s="181">
        <f>'将来負担比率（分子）の構造'!L$51</f>
        <v>35702</v>
      </c>
      <c r="N57" s="181"/>
      <c r="O57" s="181"/>
      <c r="P57" s="181">
        <f>'将来負担比率（分子）の構造'!M$51</f>
        <v>36960</v>
      </c>
    </row>
    <row r="58" spans="1:16" x14ac:dyDescent="0.2">
      <c r="A58" s="181" t="s">
        <v>41</v>
      </c>
      <c r="B58" s="181"/>
      <c r="C58" s="181"/>
      <c r="D58" s="181">
        <f>'将来負担比率（分子）の構造'!I$50</f>
        <v>47493</v>
      </c>
      <c r="E58" s="181"/>
      <c r="F58" s="181"/>
      <c r="G58" s="181">
        <f>'将来負担比率（分子）の構造'!J$50</f>
        <v>49305</v>
      </c>
      <c r="H58" s="181"/>
      <c r="I58" s="181"/>
      <c r="J58" s="181">
        <f>'将来負担比率（分子）の構造'!K$50</f>
        <v>50020</v>
      </c>
      <c r="K58" s="181"/>
      <c r="L58" s="181"/>
      <c r="M58" s="181">
        <f>'将来負担比率（分子）の構造'!L$50</f>
        <v>47954</v>
      </c>
      <c r="N58" s="181"/>
      <c r="O58" s="181"/>
      <c r="P58" s="181">
        <f>'将来負担比率（分子）の構造'!M$50</f>
        <v>45812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2654</v>
      </c>
      <c r="C61" s="181"/>
      <c r="D61" s="181"/>
      <c r="E61" s="181">
        <f>'将来負担比率（分子）の構造'!J$46</f>
        <v>2142</v>
      </c>
      <c r="F61" s="181"/>
      <c r="G61" s="181"/>
      <c r="H61" s="181">
        <f>'将来負担比率（分子）の構造'!K$46</f>
        <v>2129</v>
      </c>
      <c r="I61" s="181"/>
      <c r="J61" s="181"/>
      <c r="K61" s="181">
        <f>'将来負担比率（分子）の構造'!L$46</f>
        <v>2499</v>
      </c>
      <c r="L61" s="181"/>
      <c r="M61" s="181"/>
      <c r="N61" s="181">
        <f>'将来負担比率（分子）の構造'!M$46</f>
        <v>470</v>
      </c>
      <c r="O61" s="181"/>
      <c r="P61" s="181"/>
    </row>
    <row r="62" spans="1:16" x14ac:dyDescent="0.2">
      <c r="A62" s="181" t="s">
        <v>35</v>
      </c>
      <c r="B62" s="181">
        <f>'将来負担比率（分子）の構造'!I$45</f>
        <v>21562</v>
      </c>
      <c r="C62" s="181"/>
      <c r="D62" s="181"/>
      <c r="E62" s="181">
        <f>'将来負担比率（分子）の構造'!J$45</f>
        <v>20041</v>
      </c>
      <c r="F62" s="181"/>
      <c r="G62" s="181"/>
      <c r="H62" s="181">
        <f>'将来負担比率（分子）の構造'!K$45</f>
        <v>17159</v>
      </c>
      <c r="I62" s="181"/>
      <c r="J62" s="181"/>
      <c r="K62" s="181">
        <f>'将来負担比率（分子）の構造'!L$45</f>
        <v>16399</v>
      </c>
      <c r="L62" s="181"/>
      <c r="M62" s="181"/>
      <c r="N62" s="181">
        <f>'将来負担比率（分子）の構造'!M$45</f>
        <v>20393</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47259</v>
      </c>
      <c r="C64" s="181"/>
      <c r="D64" s="181"/>
      <c r="E64" s="181">
        <f>'将来負担比率（分子）の構造'!J$43</f>
        <v>46571</v>
      </c>
      <c r="F64" s="181"/>
      <c r="G64" s="181"/>
      <c r="H64" s="181">
        <f>'将来負担比率（分子）の構造'!K$43</f>
        <v>44922</v>
      </c>
      <c r="I64" s="181"/>
      <c r="J64" s="181"/>
      <c r="K64" s="181">
        <f>'将来負担比率（分子）の構造'!L$43</f>
        <v>42718</v>
      </c>
      <c r="L64" s="181"/>
      <c r="M64" s="181"/>
      <c r="N64" s="181">
        <f>'将来負担比率（分子）の構造'!M$43</f>
        <v>40942</v>
      </c>
      <c r="O64" s="181"/>
      <c r="P64" s="181"/>
    </row>
    <row r="65" spans="1:16" x14ac:dyDescent="0.2">
      <c r="A65" s="181" t="s">
        <v>32</v>
      </c>
      <c r="B65" s="181">
        <f>'将来負担比率（分子）の構造'!I$42</f>
        <v>287</v>
      </c>
      <c r="C65" s="181"/>
      <c r="D65" s="181"/>
      <c r="E65" s="181">
        <f>'将来負担比率（分子）の構造'!J$42</f>
        <v>255</v>
      </c>
      <c r="F65" s="181"/>
      <c r="G65" s="181"/>
      <c r="H65" s="181">
        <f>'将来負担比率（分子）の構造'!K$42</f>
        <v>199</v>
      </c>
      <c r="I65" s="181"/>
      <c r="J65" s="181"/>
      <c r="K65" s="181">
        <f>'将来負担比率（分子）の構造'!L$42</f>
        <v>144</v>
      </c>
      <c r="L65" s="181"/>
      <c r="M65" s="181"/>
      <c r="N65" s="181">
        <f>'将来負担比率（分子）の構造'!M$42</f>
        <v>86</v>
      </c>
      <c r="O65" s="181"/>
      <c r="P65" s="181"/>
    </row>
    <row r="66" spans="1:16" x14ac:dyDescent="0.2">
      <c r="A66" s="181" t="s">
        <v>31</v>
      </c>
      <c r="B66" s="181">
        <f>'将来負担比率（分子）の構造'!I$41</f>
        <v>263838</v>
      </c>
      <c r="C66" s="181"/>
      <c r="D66" s="181"/>
      <c r="E66" s="181">
        <f>'将来負担比率（分子）の構造'!J$41</f>
        <v>262008</v>
      </c>
      <c r="F66" s="181"/>
      <c r="G66" s="181"/>
      <c r="H66" s="181">
        <f>'将来負担比率（分子）の構造'!K$41</f>
        <v>261846</v>
      </c>
      <c r="I66" s="181"/>
      <c r="J66" s="181"/>
      <c r="K66" s="181">
        <f>'将来負担比率（分子）の構造'!L$41</f>
        <v>267543</v>
      </c>
      <c r="L66" s="181"/>
      <c r="M66" s="181"/>
      <c r="N66" s="181">
        <f>'将来負担比率（分子）の構造'!M$41</f>
        <v>276182</v>
      </c>
      <c r="O66" s="181"/>
      <c r="P66" s="181"/>
    </row>
    <row r="67" spans="1:16" x14ac:dyDescent="0.2">
      <c r="A67" s="181" t="s">
        <v>74</v>
      </c>
      <c r="B67" s="181" t="e">
        <f>NA()</f>
        <v>#N/A</v>
      </c>
      <c r="C67" s="181">
        <f>IF(ISNUMBER('将来負担比率（分子）の構造'!I$53), IF('将来負担比率（分子）の構造'!I$53 &lt; 0, 0, '将来負担比率（分子）の構造'!I$53), NA())</f>
        <v>65766</v>
      </c>
      <c r="D67" s="181" t="e">
        <f>NA()</f>
        <v>#N/A</v>
      </c>
      <c r="E67" s="181" t="e">
        <f>NA()</f>
        <v>#N/A</v>
      </c>
      <c r="F67" s="181">
        <f>IF(ISNUMBER('将来負担比率（分子）の構造'!J$53), IF('将来負担比率（分子）の構造'!J$53 &lt; 0, 0, '将来負担比率（分子）の構造'!J$53), NA())</f>
        <v>64542</v>
      </c>
      <c r="G67" s="181" t="e">
        <f>NA()</f>
        <v>#N/A</v>
      </c>
      <c r="H67" s="181" t="e">
        <f>NA()</f>
        <v>#N/A</v>
      </c>
      <c r="I67" s="181">
        <f>IF(ISNUMBER('将来負担比率（分子）の構造'!K$53), IF('将来負担比率（分子）の構造'!K$53 &lt; 0, 0, '将来負担比率（分子）の構造'!K$53), NA())</f>
        <v>57825</v>
      </c>
      <c r="J67" s="181" t="e">
        <f>NA()</f>
        <v>#N/A</v>
      </c>
      <c r="K67" s="181" t="e">
        <f>NA()</f>
        <v>#N/A</v>
      </c>
      <c r="L67" s="181">
        <f>IF(ISNUMBER('将来負担比率（分子）の構造'!L$53), IF('将来負担比率（分子）の構造'!L$53 &lt; 0, 0, '将来負担比率（分子）の構造'!L$53), NA())</f>
        <v>68507</v>
      </c>
      <c r="M67" s="181" t="e">
        <f>NA()</f>
        <v>#N/A</v>
      </c>
      <c r="N67" s="181" t="e">
        <f>NA()</f>
        <v>#N/A</v>
      </c>
      <c r="O67" s="181">
        <f>IF(ISNUMBER('将来負担比率（分子）の構造'!M$53), IF('将来負担比率（分子）の構造'!M$53 &lt; 0, 0, '将来負担比率（分子）の構造'!M$53), NA())</f>
        <v>76913</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12472</v>
      </c>
      <c r="C72" s="185">
        <f>基金残高に係る経年分析!G55</f>
        <v>12163</v>
      </c>
      <c r="D72" s="185">
        <f>基金残高に係る経年分析!H55</f>
        <v>11153</v>
      </c>
    </row>
    <row r="73" spans="1:16" x14ac:dyDescent="0.2">
      <c r="A73" s="184" t="s">
        <v>77</v>
      </c>
      <c r="B73" s="185">
        <f>基金残高に係る経年分析!F56</f>
        <v>9316</v>
      </c>
      <c r="C73" s="185">
        <f>基金残高に係る経年分析!G56</f>
        <v>7476</v>
      </c>
      <c r="D73" s="185">
        <f>基金残高に係る経年分析!H56</f>
        <v>6793</v>
      </c>
    </row>
    <row r="74" spans="1:16" x14ac:dyDescent="0.2">
      <c r="A74" s="184" t="s">
        <v>78</v>
      </c>
      <c r="B74" s="185">
        <f>基金残高に係る経年分析!F57</f>
        <v>27334</v>
      </c>
      <c r="C74" s="185">
        <f>基金残高に係る経年分析!G57</f>
        <v>26779</v>
      </c>
      <c r="D74" s="185">
        <f>基金残高に係る経年分析!H57</f>
        <v>26155</v>
      </c>
    </row>
  </sheetData>
  <sheetProtection algorithmName="SHA-512" hashValue="cjiOrjgL+FWtgO6t+A6ljUPXJI6TfV55xIkKbISZ6ckzRaWc7Si4dIiBUWda3YH938O0Qml02JJseR3g8Ji93A==" saltValue="OJuNmwGPi/B+VUaQwlsI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X1" workbookViewId="0">
      <selection activeCell="BS22" sqref="BS22:CB22"/>
    </sheetView>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222</v>
      </c>
      <c r="C5" s="709"/>
      <c r="D5" s="709"/>
      <c r="E5" s="709"/>
      <c r="F5" s="709"/>
      <c r="G5" s="709"/>
      <c r="H5" s="709"/>
      <c r="I5" s="709"/>
      <c r="J5" s="709"/>
      <c r="K5" s="709"/>
      <c r="L5" s="709"/>
      <c r="M5" s="709"/>
      <c r="N5" s="709"/>
      <c r="O5" s="709"/>
      <c r="P5" s="709"/>
      <c r="Q5" s="710"/>
      <c r="R5" s="697">
        <v>53635757</v>
      </c>
      <c r="S5" s="698"/>
      <c r="T5" s="698"/>
      <c r="U5" s="698"/>
      <c r="V5" s="698"/>
      <c r="W5" s="698"/>
      <c r="X5" s="698"/>
      <c r="Y5" s="741"/>
      <c r="Z5" s="759">
        <v>19.100000000000001</v>
      </c>
      <c r="AA5" s="759"/>
      <c r="AB5" s="759"/>
      <c r="AC5" s="759"/>
      <c r="AD5" s="760">
        <v>49831282</v>
      </c>
      <c r="AE5" s="760"/>
      <c r="AF5" s="760"/>
      <c r="AG5" s="760"/>
      <c r="AH5" s="760"/>
      <c r="AI5" s="760"/>
      <c r="AJ5" s="760"/>
      <c r="AK5" s="760"/>
      <c r="AL5" s="742">
        <v>52.8</v>
      </c>
      <c r="AM5" s="713"/>
      <c r="AN5" s="713"/>
      <c r="AO5" s="743"/>
      <c r="AP5" s="708" t="s">
        <v>223</v>
      </c>
      <c r="AQ5" s="709"/>
      <c r="AR5" s="709"/>
      <c r="AS5" s="709"/>
      <c r="AT5" s="709"/>
      <c r="AU5" s="709"/>
      <c r="AV5" s="709"/>
      <c r="AW5" s="709"/>
      <c r="AX5" s="709"/>
      <c r="AY5" s="709"/>
      <c r="AZ5" s="709"/>
      <c r="BA5" s="709"/>
      <c r="BB5" s="709"/>
      <c r="BC5" s="709"/>
      <c r="BD5" s="709"/>
      <c r="BE5" s="709"/>
      <c r="BF5" s="710"/>
      <c r="BG5" s="642">
        <v>48034972</v>
      </c>
      <c r="BH5" s="643"/>
      <c r="BI5" s="643"/>
      <c r="BJ5" s="643"/>
      <c r="BK5" s="643"/>
      <c r="BL5" s="643"/>
      <c r="BM5" s="643"/>
      <c r="BN5" s="644"/>
      <c r="BO5" s="675">
        <v>89.6</v>
      </c>
      <c r="BP5" s="675"/>
      <c r="BQ5" s="675"/>
      <c r="BR5" s="675"/>
      <c r="BS5" s="676">
        <v>758607</v>
      </c>
      <c r="BT5" s="676"/>
      <c r="BU5" s="676"/>
      <c r="BV5" s="676"/>
      <c r="BW5" s="676"/>
      <c r="BX5" s="676"/>
      <c r="BY5" s="676"/>
      <c r="BZ5" s="676"/>
      <c r="CA5" s="676"/>
      <c r="CB5" s="739"/>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2">
      <c r="B6" s="639" t="s">
        <v>227</v>
      </c>
      <c r="C6" s="640"/>
      <c r="D6" s="640"/>
      <c r="E6" s="640"/>
      <c r="F6" s="640"/>
      <c r="G6" s="640"/>
      <c r="H6" s="640"/>
      <c r="I6" s="640"/>
      <c r="J6" s="640"/>
      <c r="K6" s="640"/>
      <c r="L6" s="640"/>
      <c r="M6" s="640"/>
      <c r="N6" s="640"/>
      <c r="O6" s="640"/>
      <c r="P6" s="640"/>
      <c r="Q6" s="641"/>
      <c r="R6" s="642">
        <v>1007834</v>
      </c>
      <c r="S6" s="643"/>
      <c r="T6" s="643"/>
      <c r="U6" s="643"/>
      <c r="V6" s="643"/>
      <c r="W6" s="643"/>
      <c r="X6" s="643"/>
      <c r="Y6" s="644"/>
      <c r="Z6" s="675">
        <v>0.4</v>
      </c>
      <c r="AA6" s="675"/>
      <c r="AB6" s="675"/>
      <c r="AC6" s="675"/>
      <c r="AD6" s="676">
        <v>1007834</v>
      </c>
      <c r="AE6" s="676"/>
      <c r="AF6" s="676"/>
      <c r="AG6" s="676"/>
      <c r="AH6" s="676"/>
      <c r="AI6" s="676"/>
      <c r="AJ6" s="676"/>
      <c r="AK6" s="676"/>
      <c r="AL6" s="645">
        <v>1.1000000000000001</v>
      </c>
      <c r="AM6" s="646"/>
      <c r="AN6" s="646"/>
      <c r="AO6" s="677"/>
      <c r="AP6" s="639" t="s">
        <v>228</v>
      </c>
      <c r="AQ6" s="640"/>
      <c r="AR6" s="640"/>
      <c r="AS6" s="640"/>
      <c r="AT6" s="640"/>
      <c r="AU6" s="640"/>
      <c r="AV6" s="640"/>
      <c r="AW6" s="640"/>
      <c r="AX6" s="640"/>
      <c r="AY6" s="640"/>
      <c r="AZ6" s="640"/>
      <c r="BA6" s="640"/>
      <c r="BB6" s="640"/>
      <c r="BC6" s="640"/>
      <c r="BD6" s="640"/>
      <c r="BE6" s="640"/>
      <c r="BF6" s="641"/>
      <c r="BG6" s="642">
        <v>48034972</v>
      </c>
      <c r="BH6" s="643"/>
      <c r="BI6" s="643"/>
      <c r="BJ6" s="643"/>
      <c r="BK6" s="643"/>
      <c r="BL6" s="643"/>
      <c r="BM6" s="643"/>
      <c r="BN6" s="644"/>
      <c r="BO6" s="675">
        <v>89.6</v>
      </c>
      <c r="BP6" s="675"/>
      <c r="BQ6" s="675"/>
      <c r="BR6" s="675"/>
      <c r="BS6" s="676">
        <v>758607</v>
      </c>
      <c r="BT6" s="676"/>
      <c r="BU6" s="676"/>
      <c r="BV6" s="676"/>
      <c r="BW6" s="676"/>
      <c r="BX6" s="676"/>
      <c r="BY6" s="676"/>
      <c r="BZ6" s="676"/>
      <c r="CA6" s="676"/>
      <c r="CB6" s="739"/>
      <c r="CD6" s="700" t="s">
        <v>229</v>
      </c>
      <c r="CE6" s="701"/>
      <c r="CF6" s="701"/>
      <c r="CG6" s="701"/>
      <c r="CH6" s="701"/>
      <c r="CI6" s="701"/>
      <c r="CJ6" s="701"/>
      <c r="CK6" s="701"/>
      <c r="CL6" s="701"/>
      <c r="CM6" s="701"/>
      <c r="CN6" s="701"/>
      <c r="CO6" s="701"/>
      <c r="CP6" s="701"/>
      <c r="CQ6" s="702"/>
      <c r="CR6" s="642">
        <v>765061</v>
      </c>
      <c r="CS6" s="643"/>
      <c r="CT6" s="643"/>
      <c r="CU6" s="643"/>
      <c r="CV6" s="643"/>
      <c r="CW6" s="643"/>
      <c r="CX6" s="643"/>
      <c r="CY6" s="644"/>
      <c r="CZ6" s="742">
        <v>0.3</v>
      </c>
      <c r="DA6" s="713"/>
      <c r="DB6" s="713"/>
      <c r="DC6" s="745"/>
      <c r="DD6" s="648" t="s">
        <v>134</v>
      </c>
      <c r="DE6" s="643"/>
      <c r="DF6" s="643"/>
      <c r="DG6" s="643"/>
      <c r="DH6" s="643"/>
      <c r="DI6" s="643"/>
      <c r="DJ6" s="643"/>
      <c r="DK6" s="643"/>
      <c r="DL6" s="643"/>
      <c r="DM6" s="643"/>
      <c r="DN6" s="643"/>
      <c r="DO6" s="643"/>
      <c r="DP6" s="644"/>
      <c r="DQ6" s="648">
        <v>764995</v>
      </c>
      <c r="DR6" s="643"/>
      <c r="DS6" s="643"/>
      <c r="DT6" s="643"/>
      <c r="DU6" s="643"/>
      <c r="DV6" s="643"/>
      <c r="DW6" s="643"/>
      <c r="DX6" s="643"/>
      <c r="DY6" s="643"/>
      <c r="DZ6" s="643"/>
      <c r="EA6" s="643"/>
      <c r="EB6" s="643"/>
      <c r="EC6" s="689"/>
    </row>
    <row r="7" spans="2:143" ht="11.25" customHeight="1" x14ac:dyDescent="0.2">
      <c r="B7" s="639" t="s">
        <v>230</v>
      </c>
      <c r="C7" s="640"/>
      <c r="D7" s="640"/>
      <c r="E7" s="640"/>
      <c r="F7" s="640"/>
      <c r="G7" s="640"/>
      <c r="H7" s="640"/>
      <c r="I7" s="640"/>
      <c r="J7" s="640"/>
      <c r="K7" s="640"/>
      <c r="L7" s="640"/>
      <c r="M7" s="640"/>
      <c r="N7" s="640"/>
      <c r="O7" s="640"/>
      <c r="P7" s="640"/>
      <c r="Q7" s="641"/>
      <c r="R7" s="642">
        <v>33812</v>
      </c>
      <c r="S7" s="643"/>
      <c r="T7" s="643"/>
      <c r="U7" s="643"/>
      <c r="V7" s="643"/>
      <c r="W7" s="643"/>
      <c r="X7" s="643"/>
      <c r="Y7" s="644"/>
      <c r="Z7" s="675">
        <v>0</v>
      </c>
      <c r="AA7" s="675"/>
      <c r="AB7" s="675"/>
      <c r="AC7" s="675"/>
      <c r="AD7" s="676">
        <v>33812</v>
      </c>
      <c r="AE7" s="676"/>
      <c r="AF7" s="676"/>
      <c r="AG7" s="676"/>
      <c r="AH7" s="676"/>
      <c r="AI7" s="676"/>
      <c r="AJ7" s="676"/>
      <c r="AK7" s="676"/>
      <c r="AL7" s="645">
        <v>0</v>
      </c>
      <c r="AM7" s="646"/>
      <c r="AN7" s="646"/>
      <c r="AO7" s="677"/>
      <c r="AP7" s="639" t="s">
        <v>231</v>
      </c>
      <c r="AQ7" s="640"/>
      <c r="AR7" s="640"/>
      <c r="AS7" s="640"/>
      <c r="AT7" s="640"/>
      <c r="AU7" s="640"/>
      <c r="AV7" s="640"/>
      <c r="AW7" s="640"/>
      <c r="AX7" s="640"/>
      <c r="AY7" s="640"/>
      <c r="AZ7" s="640"/>
      <c r="BA7" s="640"/>
      <c r="BB7" s="640"/>
      <c r="BC7" s="640"/>
      <c r="BD7" s="640"/>
      <c r="BE7" s="640"/>
      <c r="BF7" s="641"/>
      <c r="BG7" s="642">
        <v>24139647</v>
      </c>
      <c r="BH7" s="643"/>
      <c r="BI7" s="643"/>
      <c r="BJ7" s="643"/>
      <c r="BK7" s="643"/>
      <c r="BL7" s="643"/>
      <c r="BM7" s="643"/>
      <c r="BN7" s="644"/>
      <c r="BO7" s="675">
        <v>45</v>
      </c>
      <c r="BP7" s="675"/>
      <c r="BQ7" s="675"/>
      <c r="BR7" s="675"/>
      <c r="BS7" s="676">
        <v>758607</v>
      </c>
      <c r="BT7" s="676"/>
      <c r="BU7" s="676"/>
      <c r="BV7" s="676"/>
      <c r="BW7" s="676"/>
      <c r="BX7" s="676"/>
      <c r="BY7" s="676"/>
      <c r="BZ7" s="676"/>
      <c r="CA7" s="676"/>
      <c r="CB7" s="739"/>
      <c r="CD7" s="681" t="s">
        <v>232</v>
      </c>
      <c r="CE7" s="682"/>
      <c r="CF7" s="682"/>
      <c r="CG7" s="682"/>
      <c r="CH7" s="682"/>
      <c r="CI7" s="682"/>
      <c r="CJ7" s="682"/>
      <c r="CK7" s="682"/>
      <c r="CL7" s="682"/>
      <c r="CM7" s="682"/>
      <c r="CN7" s="682"/>
      <c r="CO7" s="682"/>
      <c r="CP7" s="682"/>
      <c r="CQ7" s="683"/>
      <c r="CR7" s="642">
        <v>67425636</v>
      </c>
      <c r="CS7" s="643"/>
      <c r="CT7" s="643"/>
      <c r="CU7" s="643"/>
      <c r="CV7" s="643"/>
      <c r="CW7" s="643"/>
      <c r="CX7" s="643"/>
      <c r="CY7" s="644"/>
      <c r="CZ7" s="675">
        <v>24.5</v>
      </c>
      <c r="DA7" s="675"/>
      <c r="DB7" s="675"/>
      <c r="DC7" s="675"/>
      <c r="DD7" s="648">
        <v>7266925</v>
      </c>
      <c r="DE7" s="643"/>
      <c r="DF7" s="643"/>
      <c r="DG7" s="643"/>
      <c r="DH7" s="643"/>
      <c r="DI7" s="643"/>
      <c r="DJ7" s="643"/>
      <c r="DK7" s="643"/>
      <c r="DL7" s="643"/>
      <c r="DM7" s="643"/>
      <c r="DN7" s="643"/>
      <c r="DO7" s="643"/>
      <c r="DP7" s="644"/>
      <c r="DQ7" s="648">
        <v>14210519</v>
      </c>
      <c r="DR7" s="643"/>
      <c r="DS7" s="643"/>
      <c r="DT7" s="643"/>
      <c r="DU7" s="643"/>
      <c r="DV7" s="643"/>
      <c r="DW7" s="643"/>
      <c r="DX7" s="643"/>
      <c r="DY7" s="643"/>
      <c r="DZ7" s="643"/>
      <c r="EA7" s="643"/>
      <c r="EB7" s="643"/>
      <c r="EC7" s="689"/>
    </row>
    <row r="8" spans="2:143" ht="11.25" customHeight="1" x14ac:dyDescent="0.2">
      <c r="B8" s="639" t="s">
        <v>233</v>
      </c>
      <c r="C8" s="640"/>
      <c r="D8" s="640"/>
      <c r="E8" s="640"/>
      <c r="F8" s="640"/>
      <c r="G8" s="640"/>
      <c r="H8" s="640"/>
      <c r="I8" s="640"/>
      <c r="J8" s="640"/>
      <c r="K8" s="640"/>
      <c r="L8" s="640"/>
      <c r="M8" s="640"/>
      <c r="N8" s="640"/>
      <c r="O8" s="640"/>
      <c r="P8" s="640"/>
      <c r="Q8" s="641"/>
      <c r="R8" s="642">
        <v>120753</v>
      </c>
      <c r="S8" s="643"/>
      <c r="T8" s="643"/>
      <c r="U8" s="643"/>
      <c r="V8" s="643"/>
      <c r="W8" s="643"/>
      <c r="X8" s="643"/>
      <c r="Y8" s="644"/>
      <c r="Z8" s="675">
        <v>0</v>
      </c>
      <c r="AA8" s="675"/>
      <c r="AB8" s="675"/>
      <c r="AC8" s="675"/>
      <c r="AD8" s="676">
        <v>120753</v>
      </c>
      <c r="AE8" s="676"/>
      <c r="AF8" s="676"/>
      <c r="AG8" s="676"/>
      <c r="AH8" s="676"/>
      <c r="AI8" s="676"/>
      <c r="AJ8" s="676"/>
      <c r="AK8" s="676"/>
      <c r="AL8" s="645">
        <v>0.1</v>
      </c>
      <c r="AM8" s="646"/>
      <c r="AN8" s="646"/>
      <c r="AO8" s="677"/>
      <c r="AP8" s="639" t="s">
        <v>234</v>
      </c>
      <c r="AQ8" s="640"/>
      <c r="AR8" s="640"/>
      <c r="AS8" s="640"/>
      <c r="AT8" s="640"/>
      <c r="AU8" s="640"/>
      <c r="AV8" s="640"/>
      <c r="AW8" s="640"/>
      <c r="AX8" s="640"/>
      <c r="AY8" s="640"/>
      <c r="AZ8" s="640"/>
      <c r="BA8" s="640"/>
      <c r="BB8" s="640"/>
      <c r="BC8" s="640"/>
      <c r="BD8" s="640"/>
      <c r="BE8" s="640"/>
      <c r="BF8" s="641"/>
      <c r="BG8" s="642">
        <v>681227</v>
      </c>
      <c r="BH8" s="643"/>
      <c r="BI8" s="643"/>
      <c r="BJ8" s="643"/>
      <c r="BK8" s="643"/>
      <c r="BL8" s="643"/>
      <c r="BM8" s="643"/>
      <c r="BN8" s="644"/>
      <c r="BO8" s="675">
        <v>1.3</v>
      </c>
      <c r="BP8" s="675"/>
      <c r="BQ8" s="675"/>
      <c r="BR8" s="675"/>
      <c r="BS8" s="648" t="s">
        <v>134</v>
      </c>
      <c r="BT8" s="643"/>
      <c r="BU8" s="643"/>
      <c r="BV8" s="643"/>
      <c r="BW8" s="643"/>
      <c r="BX8" s="643"/>
      <c r="BY8" s="643"/>
      <c r="BZ8" s="643"/>
      <c r="CA8" s="643"/>
      <c r="CB8" s="689"/>
      <c r="CD8" s="681" t="s">
        <v>235</v>
      </c>
      <c r="CE8" s="682"/>
      <c r="CF8" s="682"/>
      <c r="CG8" s="682"/>
      <c r="CH8" s="682"/>
      <c r="CI8" s="682"/>
      <c r="CJ8" s="682"/>
      <c r="CK8" s="682"/>
      <c r="CL8" s="682"/>
      <c r="CM8" s="682"/>
      <c r="CN8" s="682"/>
      <c r="CO8" s="682"/>
      <c r="CP8" s="682"/>
      <c r="CQ8" s="683"/>
      <c r="CR8" s="642">
        <v>88086169</v>
      </c>
      <c r="CS8" s="643"/>
      <c r="CT8" s="643"/>
      <c r="CU8" s="643"/>
      <c r="CV8" s="643"/>
      <c r="CW8" s="643"/>
      <c r="CX8" s="643"/>
      <c r="CY8" s="644"/>
      <c r="CZ8" s="675">
        <v>32</v>
      </c>
      <c r="DA8" s="675"/>
      <c r="DB8" s="675"/>
      <c r="DC8" s="675"/>
      <c r="DD8" s="648">
        <v>1748033</v>
      </c>
      <c r="DE8" s="643"/>
      <c r="DF8" s="643"/>
      <c r="DG8" s="643"/>
      <c r="DH8" s="643"/>
      <c r="DI8" s="643"/>
      <c r="DJ8" s="643"/>
      <c r="DK8" s="643"/>
      <c r="DL8" s="643"/>
      <c r="DM8" s="643"/>
      <c r="DN8" s="643"/>
      <c r="DO8" s="643"/>
      <c r="DP8" s="644"/>
      <c r="DQ8" s="648">
        <v>37971821</v>
      </c>
      <c r="DR8" s="643"/>
      <c r="DS8" s="643"/>
      <c r="DT8" s="643"/>
      <c r="DU8" s="643"/>
      <c r="DV8" s="643"/>
      <c r="DW8" s="643"/>
      <c r="DX8" s="643"/>
      <c r="DY8" s="643"/>
      <c r="DZ8" s="643"/>
      <c r="EA8" s="643"/>
      <c r="EB8" s="643"/>
      <c r="EC8" s="689"/>
    </row>
    <row r="9" spans="2:143" ht="11.25" customHeight="1" x14ac:dyDescent="0.2">
      <c r="B9" s="639" t="s">
        <v>236</v>
      </c>
      <c r="C9" s="640"/>
      <c r="D9" s="640"/>
      <c r="E9" s="640"/>
      <c r="F9" s="640"/>
      <c r="G9" s="640"/>
      <c r="H9" s="640"/>
      <c r="I9" s="640"/>
      <c r="J9" s="640"/>
      <c r="K9" s="640"/>
      <c r="L9" s="640"/>
      <c r="M9" s="640"/>
      <c r="N9" s="640"/>
      <c r="O9" s="640"/>
      <c r="P9" s="640"/>
      <c r="Q9" s="641"/>
      <c r="R9" s="642">
        <v>154351</v>
      </c>
      <c r="S9" s="643"/>
      <c r="T9" s="643"/>
      <c r="U9" s="643"/>
      <c r="V9" s="643"/>
      <c r="W9" s="643"/>
      <c r="X9" s="643"/>
      <c r="Y9" s="644"/>
      <c r="Z9" s="675">
        <v>0.1</v>
      </c>
      <c r="AA9" s="675"/>
      <c r="AB9" s="675"/>
      <c r="AC9" s="675"/>
      <c r="AD9" s="676">
        <v>154351</v>
      </c>
      <c r="AE9" s="676"/>
      <c r="AF9" s="676"/>
      <c r="AG9" s="676"/>
      <c r="AH9" s="676"/>
      <c r="AI9" s="676"/>
      <c r="AJ9" s="676"/>
      <c r="AK9" s="676"/>
      <c r="AL9" s="645">
        <v>0.2</v>
      </c>
      <c r="AM9" s="646"/>
      <c r="AN9" s="646"/>
      <c r="AO9" s="677"/>
      <c r="AP9" s="639" t="s">
        <v>237</v>
      </c>
      <c r="AQ9" s="640"/>
      <c r="AR9" s="640"/>
      <c r="AS9" s="640"/>
      <c r="AT9" s="640"/>
      <c r="AU9" s="640"/>
      <c r="AV9" s="640"/>
      <c r="AW9" s="640"/>
      <c r="AX9" s="640"/>
      <c r="AY9" s="640"/>
      <c r="AZ9" s="640"/>
      <c r="BA9" s="640"/>
      <c r="BB9" s="640"/>
      <c r="BC9" s="640"/>
      <c r="BD9" s="640"/>
      <c r="BE9" s="640"/>
      <c r="BF9" s="641"/>
      <c r="BG9" s="642">
        <v>19099456</v>
      </c>
      <c r="BH9" s="643"/>
      <c r="BI9" s="643"/>
      <c r="BJ9" s="643"/>
      <c r="BK9" s="643"/>
      <c r="BL9" s="643"/>
      <c r="BM9" s="643"/>
      <c r="BN9" s="644"/>
      <c r="BO9" s="675">
        <v>35.6</v>
      </c>
      <c r="BP9" s="675"/>
      <c r="BQ9" s="675"/>
      <c r="BR9" s="675"/>
      <c r="BS9" s="648" t="s">
        <v>134</v>
      </c>
      <c r="BT9" s="643"/>
      <c r="BU9" s="643"/>
      <c r="BV9" s="643"/>
      <c r="BW9" s="643"/>
      <c r="BX9" s="643"/>
      <c r="BY9" s="643"/>
      <c r="BZ9" s="643"/>
      <c r="CA9" s="643"/>
      <c r="CB9" s="689"/>
      <c r="CD9" s="681" t="s">
        <v>238</v>
      </c>
      <c r="CE9" s="682"/>
      <c r="CF9" s="682"/>
      <c r="CG9" s="682"/>
      <c r="CH9" s="682"/>
      <c r="CI9" s="682"/>
      <c r="CJ9" s="682"/>
      <c r="CK9" s="682"/>
      <c r="CL9" s="682"/>
      <c r="CM9" s="682"/>
      <c r="CN9" s="682"/>
      <c r="CO9" s="682"/>
      <c r="CP9" s="682"/>
      <c r="CQ9" s="683"/>
      <c r="CR9" s="642">
        <v>29121809</v>
      </c>
      <c r="CS9" s="643"/>
      <c r="CT9" s="643"/>
      <c r="CU9" s="643"/>
      <c r="CV9" s="643"/>
      <c r="CW9" s="643"/>
      <c r="CX9" s="643"/>
      <c r="CY9" s="644"/>
      <c r="CZ9" s="675">
        <v>10.6</v>
      </c>
      <c r="DA9" s="675"/>
      <c r="DB9" s="675"/>
      <c r="DC9" s="675"/>
      <c r="DD9" s="648">
        <v>570206</v>
      </c>
      <c r="DE9" s="643"/>
      <c r="DF9" s="643"/>
      <c r="DG9" s="643"/>
      <c r="DH9" s="643"/>
      <c r="DI9" s="643"/>
      <c r="DJ9" s="643"/>
      <c r="DK9" s="643"/>
      <c r="DL9" s="643"/>
      <c r="DM9" s="643"/>
      <c r="DN9" s="643"/>
      <c r="DO9" s="643"/>
      <c r="DP9" s="644"/>
      <c r="DQ9" s="648">
        <v>11861588</v>
      </c>
      <c r="DR9" s="643"/>
      <c r="DS9" s="643"/>
      <c r="DT9" s="643"/>
      <c r="DU9" s="643"/>
      <c r="DV9" s="643"/>
      <c r="DW9" s="643"/>
      <c r="DX9" s="643"/>
      <c r="DY9" s="643"/>
      <c r="DZ9" s="643"/>
      <c r="EA9" s="643"/>
      <c r="EB9" s="643"/>
      <c r="EC9" s="689"/>
    </row>
    <row r="10" spans="2:143" ht="11.25" customHeight="1" x14ac:dyDescent="0.2">
      <c r="B10" s="639" t="s">
        <v>239</v>
      </c>
      <c r="C10" s="640"/>
      <c r="D10" s="640"/>
      <c r="E10" s="640"/>
      <c r="F10" s="640"/>
      <c r="G10" s="640"/>
      <c r="H10" s="640"/>
      <c r="I10" s="640"/>
      <c r="J10" s="640"/>
      <c r="K10" s="640"/>
      <c r="L10" s="640"/>
      <c r="M10" s="640"/>
      <c r="N10" s="640"/>
      <c r="O10" s="640"/>
      <c r="P10" s="640"/>
      <c r="Q10" s="641"/>
      <c r="R10" s="642" t="s">
        <v>134</v>
      </c>
      <c r="S10" s="643"/>
      <c r="T10" s="643"/>
      <c r="U10" s="643"/>
      <c r="V10" s="643"/>
      <c r="W10" s="643"/>
      <c r="X10" s="643"/>
      <c r="Y10" s="644"/>
      <c r="Z10" s="675" t="s">
        <v>134</v>
      </c>
      <c r="AA10" s="675"/>
      <c r="AB10" s="675"/>
      <c r="AC10" s="675"/>
      <c r="AD10" s="676" t="s">
        <v>134</v>
      </c>
      <c r="AE10" s="676"/>
      <c r="AF10" s="676"/>
      <c r="AG10" s="676"/>
      <c r="AH10" s="676"/>
      <c r="AI10" s="676"/>
      <c r="AJ10" s="676"/>
      <c r="AK10" s="676"/>
      <c r="AL10" s="645" t="s">
        <v>134</v>
      </c>
      <c r="AM10" s="646"/>
      <c r="AN10" s="646"/>
      <c r="AO10" s="677"/>
      <c r="AP10" s="639" t="s">
        <v>240</v>
      </c>
      <c r="AQ10" s="640"/>
      <c r="AR10" s="640"/>
      <c r="AS10" s="640"/>
      <c r="AT10" s="640"/>
      <c r="AU10" s="640"/>
      <c r="AV10" s="640"/>
      <c r="AW10" s="640"/>
      <c r="AX10" s="640"/>
      <c r="AY10" s="640"/>
      <c r="AZ10" s="640"/>
      <c r="BA10" s="640"/>
      <c r="BB10" s="640"/>
      <c r="BC10" s="640"/>
      <c r="BD10" s="640"/>
      <c r="BE10" s="640"/>
      <c r="BF10" s="641"/>
      <c r="BG10" s="642">
        <v>1104073</v>
      </c>
      <c r="BH10" s="643"/>
      <c r="BI10" s="643"/>
      <c r="BJ10" s="643"/>
      <c r="BK10" s="643"/>
      <c r="BL10" s="643"/>
      <c r="BM10" s="643"/>
      <c r="BN10" s="644"/>
      <c r="BO10" s="675">
        <v>2.1</v>
      </c>
      <c r="BP10" s="675"/>
      <c r="BQ10" s="675"/>
      <c r="BR10" s="675"/>
      <c r="BS10" s="648" t="s">
        <v>134</v>
      </c>
      <c r="BT10" s="643"/>
      <c r="BU10" s="643"/>
      <c r="BV10" s="643"/>
      <c r="BW10" s="643"/>
      <c r="BX10" s="643"/>
      <c r="BY10" s="643"/>
      <c r="BZ10" s="643"/>
      <c r="CA10" s="643"/>
      <c r="CB10" s="689"/>
      <c r="CD10" s="681" t="s">
        <v>241</v>
      </c>
      <c r="CE10" s="682"/>
      <c r="CF10" s="682"/>
      <c r="CG10" s="682"/>
      <c r="CH10" s="682"/>
      <c r="CI10" s="682"/>
      <c r="CJ10" s="682"/>
      <c r="CK10" s="682"/>
      <c r="CL10" s="682"/>
      <c r="CM10" s="682"/>
      <c r="CN10" s="682"/>
      <c r="CO10" s="682"/>
      <c r="CP10" s="682"/>
      <c r="CQ10" s="683"/>
      <c r="CR10" s="642" t="s">
        <v>134</v>
      </c>
      <c r="CS10" s="643"/>
      <c r="CT10" s="643"/>
      <c r="CU10" s="643"/>
      <c r="CV10" s="643"/>
      <c r="CW10" s="643"/>
      <c r="CX10" s="643"/>
      <c r="CY10" s="644"/>
      <c r="CZ10" s="675" t="s">
        <v>134</v>
      </c>
      <c r="DA10" s="675"/>
      <c r="DB10" s="675"/>
      <c r="DC10" s="675"/>
      <c r="DD10" s="648" t="s">
        <v>134</v>
      </c>
      <c r="DE10" s="643"/>
      <c r="DF10" s="643"/>
      <c r="DG10" s="643"/>
      <c r="DH10" s="643"/>
      <c r="DI10" s="643"/>
      <c r="DJ10" s="643"/>
      <c r="DK10" s="643"/>
      <c r="DL10" s="643"/>
      <c r="DM10" s="643"/>
      <c r="DN10" s="643"/>
      <c r="DO10" s="643"/>
      <c r="DP10" s="644"/>
      <c r="DQ10" s="648" t="s">
        <v>134</v>
      </c>
      <c r="DR10" s="643"/>
      <c r="DS10" s="643"/>
      <c r="DT10" s="643"/>
      <c r="DU10" s="643"/>
      <c r="DV10" s="643"/>
      <c r="DW10" s="643"/>
      <c r="DX10" s="643"/>
      <c r="DY10" s="643"/>
      <c r="DZ10" s="643"/>
      <c r="EA10" s="643"/>
      <c r="EB10" s="643"/>
      <c r="EC10" s="689"/>
    </row>
    <row r="11" spans="2:143" ht="11.25" customHeight="1" x14ac:dyDescent="0.2">
      <c r="B11" s="639" t="s">
        <v>242</v>
      </c>
      <c r="C11" s="640"/>
      <c r="D11" s="640"/>
      <c r="E11" s="640"/>
      <c r="F11" s="640"/>
      <c r="G11" s="640"/>
      <c r="H11" s="640"/>
      <c r="I11" s="640"/>
      <c r="J11" s="640"/>
      <c r="K11" s="640"/>
      <c r="L11" s="640"/>
      <c r="M11" s="640"/>
      <c r="N11" s="640"/>
      <c r="O11" s="640"/>
      <c r="P11" s="640"/>
      <c r="Q11" s="641"/>
      <c r="R11" s="642">
        <v>9545509</v>
      </c>
      <c r="S11" s="643"/>
      <c r="T11" s="643"/>
      <c r="U11" s="643"/>
      <c r="V11" s="643"/>
      <c r="W11" s="643"/>
      <c r="X11" s="643"/>
      <c r="Y11" s="644"/>
      <c r="Z11" s="645">
        <v>3.4</v>
      </c>
      <c r="AA11" s="646"/>
      <c r="AB11" s="646"/>
      <c r="AC11" s="647"/>
      <c r="AD11" s="648">
        <v>9545509</v>
      </c>
      <c r="AE11" s="643"/>
      <c r="AF11" s="643"/>
      <c r="AG11" s="643"/>
      <c r="AH11" s="643"/>
      <c r="AI11" s="643"/>
      <c r="AJ11" s="643"/>
      <c r="AK11" s="644"/>
      <c r="AL11" s="645">
        <v>10.1</v>
      </c>
      <c r="AM11" s="646"/>
      <c r="AN11" s="646"/>
      <c r="AO11" s="677"/>
      <c r="AP11" s="639" t="s">
        <v>243</v>
      </c>
      <c r="AQ11" s="640"/>
      <c r="AR11" s="640"/>
      <c r="AS11" s="640"/>
      <c r="AT11" s="640"/>
      <c r="AU11" s="640"/>
      <c r="AV11" s="640"/>
      <c r="AW11" s="640"/>
      <c r="AX11" s="640"/>
      <c r="AY11" s="640"/>
      <c r="AZ11" s="640"/>
      <c r="BA11" s="640"/>
      <c r="BB11" s="640"/>
      <c r="BC11" s="640"/>
      <c r="BD11" s="640"/>
      <c r="BE11" s="640"/>
      <c r="BF11" s="641"/>
      <c r="BG11" s="642">
        <v>3254891</v>
      </c>
      <c r="BH11" s="643"/>
      <c r="BI11" s="643"/>
      <c r="BJ11" s="643"/>
      <c r="BK11" s="643"/>
      <c r="BL11" s="643"/>
      <c r="BM11" s="643"/>
      <c r="BN11" s="644"/>
      <c r="BO11" s="675">
        <v>6.1</v>
      </c>
      <c r="BP11" s="675"/>
      <c r="BQ11" s="675"/>
      <c r="BR11" s="675"/>
      <c r="BS11" s="648">
        <v>758607</v>
      </c>
      <c r="BT11" s="643"/>
      <c r="BU11" s="643"/>
      <c r="BV11" s="643"/>
      <c r="BW11" s="643"/>
      <c r="BX11" s="643"/>
      <c r="BY11" s="643"/>
      <c r="BZ11" s="643"/>
      <c r="CA11" s="643"/>
      <c r="CB11" s="689"/>
      <c r="CD11" s="681" t="s">
        <v>244</v>
      </c>
      <c r="CE11" s="682"/>
      <c r="CF11" s="682"/>
      <c r="CG11" s="682"/>
      <c r="CH11" s="682"/>
      <c r="CI11" s="682"/>
      <c r="CJ11" s="682"/>
      <c r="CK11" s="682"/>
      <c r="CL11" s="682"/>
      <c r="CM11" s="682"/>
      <c r="CN11" s="682"/>
      <c r="CO11" s="682"/>
      <c r="CP11" s="682"/>
      <c r="CQ11" s="683"/>
      <c r="CR11" s="642">
        <v>3279466</v>
      </c>
      <c r="CS11" s="643"/>
      <c r="CT11" s="643"/>
      <c r="CU11" s="643"/>
      <c r="CV11" s="643"/>
      <c r="CW11" s="643"/>
      <c r="CX11" s="643"/>
      <c r="CY11" s="644"/>
      <c r="CZ11" s="675">
        <v>1.2</v>
      </c>
      <c r="DA11" s="675"/>
      <c r="DB11" s="675"/>
      <c r="DC11" s="675"/>
      <c r="DD11" s="648">
        <v>916281</v>
      </c>
      <c r="DE11" s="643"/>
      <c r="DF11" s="643"/>
      <c r="DG11" s="643"/>
      <c r="DH11" s="643"/>
      <c r="DI11" s="643"/>
      <c r="DJ11" s="643"/>
      <c r="DK11" s="643"/>
      <c r="DL11" s="643"/>
      <c r="DM11" s="643"/>
      <c r="DN11" s="643"/>
      <c r="DO11" s="643"/>
      <c r="DP11" s="644"/>
      <c r="DQ11" s="648">
        <v>1549490</v>
      </c>
      <c r="DR11" s="643"/>
      <c r="DS11" s="643"/>
      <c r="DT11" s="643"/>
      <c r="DU11" s="643"/>
      <c r="DV11" s="643"/>
      <c r="DW11" s="643"/>
      <c r="DX11" s="643"/>
      <c r="DY11" s="643"/>
      <c r="DZ11" s="643"/>
      <c r="EA11" s="643"/>
      <c r="EB11" s="643"/>
      <c r="EC11" s="689"/>
    </row>
    <row r="12" spans="2:143" ht="11.25" customHeight="1" x14ac:dyDescent="0.2">
      <c r="B12" s="639" t="s">
        <v>245</v>
      </c>
      <c r="C12" s="640"/>
      <c r="D12" s="640"/>
      <c r="E12" s="640"/>
      <c r="F12" s="640"/>
      <c r="G12" s="640"/>
      <c r="H12" s="640"/>
      <c r="I12" s="640"/>
      <c r="J12" s="640"/>
      <c r="K12" s="640"/>
      <c r="L12" s="640"/>
      <c r="M12" s="640"/>
      <c r="N12" s="640"/>
      <c r="O12" s="640"/>
      <c r="P12" s="640"/>
      <c r="Q12" s="641"/>
      <c r="R12" s="642">
        <v>40791</v>
      </c>
      <c r="S12" s="643"/>
      <c r="T12" s="643"/>
      <c r="U12" s="643"/>
      <c r="V12" s="643"/>
      <c r="W12" s="643"/>
      <c r="X12" s="643"/>
      <c r="Y12" s="644"/>
      <c r="Z12" s="675">
        <v>0</v>
      </c>
      <c r="AA12" s="675"/>
      <c r="AB12" s="675"/>
      <c r="AC12" s="675"/>
      <c r="AD12" s="676">
        <v>40791</v>
      </c>
      <c r="AE12" s="676"/>
      <c r="AF12" s="676"/>
      <c r="AG12" s="676"/>
      <c r="AH12" s="676"/>
      <c r="AI12" s="676"/>
      <c r="AJ12" s="676"/>
      <c r="AK12" s="676"/>
      <c r="AL12" s="645">
        <v>0</v>
      </c>
      <c r="AM12" s="646"/>
      <c r="AN12" s="646"/>
      <c r="AO12" s="677"/>
      <c r="AP12" s="639" t="s">
        <v>246</v>
      </c>
      <c r="AQ12" s="640"/>
      <c r="AR12" s="640"/>
      <c r="AS12" s="640"/>
      <c r="AT12" s="640"/>
      <c r="AU12" s="640"/>
      <c r="AV12" s="640"/>
      <c r="AW12" s="640"/>
      <c r="AX12" s="640"/>
      <c r="AY12" s="640"/>
      <c r="AZ12" s="640"/>
      <c r="BA12" s="640"/>
      <c r="BB12" s="640"/>
      <c r="BC12" s="640"/>
      <c r="BD12" s="640"/>
      <c r="BE12" s="640"/>
      <c r="BF12" s="641"/>
      <c r="BG12" s="642">
        <v>20390911</v>
      </c>
      <c r="BH12" s="643"/>
      <c r="BI12" s="643"/>
      <c r="BJ12" s="643"/>
      <c r="BK12" s="643"/>
      <c r="BL12" s="643"/>
      <c r="BM12" s="643"/>
      <c r="BN12" s="644"/>
      <c r="BO12" s="675">
        <v>38</v>
      </c>
      <c r="BP12" s="675"/>
      <c r="BQ12" s="675"/>
      <c r="BR12" s="675"/>
      <c r="BS12" s="648" t="s">
        <v>134</v>
      </c>
      <c r="BT12" s="643"/>
      <c r="BU12" s="643"/>
      <c r="BV12" s="643"/>
      <c r="BW12" s="643"/>
      <c r="BX12" s="643"/>
      <c r="BY12" s="643"/>
      <c r="BZ12" s="643"/>
      <c r="CA12" s="643"/>
      <c r="CB12" s="689"/>
      <c r="CD12" s="681" t="s">
        <v>247</v>
      </c>
      <c r="CE12" s="682"/>
      <c r="CF12" s="682"/>
      <c r="CG12" s="682"/>
      <c r="CH12" s="682"/>
      <c r="CI12" s="682"/>
      <c r="CJ12" s="682"/>
      <c r="CK12" s="682"/>
      <c r="CL12" s="682"/>
      <c r="CM12" s="682"/>
      <c r="CN12" s="682"/>
      <c r="CO12" s="682"/>
      <c r="CP12" s="682"/>
      <c r="CQ12" s="683"/>
      <c r="CR12" s="642">
        <v>17071197</v>
      </c>
      <c r="CS12" s="643"/>
      <c r="CT12" s="643"/>
      <c r="CU12" s="643"/>
      <c r="CV12" s="643"/>
      <c r="CW12" s="643"/>
      <c r="CX12" s="643"/>
      <c r="CY12" s="644"/>
      <c r="CZ12" s="675">
        <v>6.2</v>
      </c>
      <c r="DA12" s="675"/>
      <c r="DB12" s="675"/>
      <c r="DC12" s="675"/>
      <c r="DD12" s="648">
        <v>8316760</v>
      </c>
      <c r="DE12" s="643"/>
      <c r="DF12" s="643"/>
      <c r="DG12" s="643"/>
      <c r="DH12" s="643"/>
      <c r="DI12" s="643"/>
      <c r="DJ12" s="643"/>
      <c r="DK12" s="643"/>
      <c r="DL12" s="643"/>
      <c r="DM12" s="643"/>
      <c r="DN12" s="643"/>
      <c r="DO12" s="643"/>
      <c r="DP12" s="644"/>
      <c r="DQ12" s="648">
        <v>5333235</v>
      </c>
      <c r="DR12" s="643"/>
      <c r="DS12" s="643"/>
      <c r="DT12" s="643"/>
      <c r="DU12" s="643"/>
      <c r="DV12" s="643"/>
      <c r="DW12" s="643"/>
      <c r="DX12" s="643"/>
      <c r="DY12" s="643"/>
      <c r="DZ12" s="643"/>
      <c r="EA12" s="643"/>
      <c r="EB12" s="643"/>
      <c r="EC12" s="689"/>
    </row>
    <row r="13" spans="2:143" ht="11.25" customHeight="1" x14ac:dyDescent="0.2">
      <c r="B13" s="639" t="s">
        <v>248</v>
      </c>
      <c r="C13" s="640"/>
      <c r="D13" s="640"/>
      <c r="E13" s="640"/>
      <c r="F13" s="640"/>
      <c r="G13" s="640"/>
      <c r="H13" s="640"/>
      <c r="I13" s="640"/>
      <c r="J13" s="640"/>
      <c r="K13" s="640"/>
      <c r="L13" s="640"/>
      <c r="M13" s="640"/>
      <c r="N13" s="640"/>
      <c r="O13" s="640"/>
      <c r="P13" s="640"/>
      <c r="Q13" s="641"/>
      <c r="R13" s="642" t="s">
        <v>134</v>
      </c>
      <c r="S13" s="643"/>
      <c r="T13" s="643"/>
      <c r="U13" s="643"/>
      <c r="V13" s="643"/>
      <c r="W13" s="643"/>
      <c r="X13" s="643"/>
      <c r="Y13" s="644"/>
      <c r="Z13" s="675" t="s">
        <v>134</v>
      </c>
      <c r="AA13" s="675"/>
      <c r="AB13" s="675"/>
      <c r="AC13" s="675"/>
      <c r="AD13" s="676" t="s">
        <v>134</v>
      </c>
      <c r="AE13" s="676"/>
      <c r="AF13" s="676"/>
      <c r="AG13" s="676"/>
      <c r="AH13" s="676"/>
      <c r="AI13" s="676"/>
      <c r="AJ13" s="676"/>
      <c r="AK13" s="676"/>
      <c r="AL13" s="645" t="s">
        <v>134</v>
      </c>
      <c r="AM13" s="646"/>
      <c r="AN13" s="646"/>
      <c r="AO13" s="677"/>
      <c r="AP13" s="639" t="s">
        <v>249</v>
      </c>
      <c r="AQ13" s="640"/>
      <c r="AR13" s="640"/>
      <c r="AS13" s="640"/>
      <c r="AT13" s="640"/>
      <c r="AU13" s="640"/>
      <c r="AV13" s="640"/>
      <c r="AW13" s="640"/>
      <c r="AX13" s="640"/>
      <c r="AY13" s="640"/>
      <c r="AZ13" s="640"/>
      <c r="BA13" s="640"/>
      <c r="BB13" s="640"/>
      <c r="BC13" s="640"/>
      <c r="BD13" s="640"/>
      <c r="BE13" s="640"/>
      <c r="BF13" s="641"/>
      <c r="BG13" s="642">
        <v>20073385</v>
      </c>
      <c r="BH13" s="643"/>
      <c r="BI13" s="643"/>
      <c r="BJ13" s="643"/>
      <c r="BK13" s="643"/>
      <c r="BL13" s="643"/>
      <c r="BM13" s="643"/>
      <c r="BN13" s="644"/>
      <c r="BO13" s="675">
        <v>37.4</v>
      </c>
      <c r="BP13" s="675"/>
      <c r="BQ13" s="675"/>
      <c r="BR13" s="675"/>
      <c r="BS13" s="648" t="s">
        <v>134</v>
      </c>
      <c r="BT13" s="643"/>
      <c r="BU13" s="643"/>
      <c r="BV13" s="643"/>
      <c r="BW13" s="643"/>
      <c r="BX13" s="643"/>
      <c r="BY13" s="643"/>
      <c r="BZ13" s="643"/>
      <c r="CA13" s="643"/>
      <c r="CB13" s="689"/>
      <c r="CD13" s="681" t="s">
        <v>250</v>
      </c>
      <c r="CE13" s="682"/>
      <c r="CF13" s="682"/>
      <c r="CG13" s="682"/>
      <c r="CH13" s="682"/>
      <c r="CI13" s="682"/>
      <c r="CJ13" s="682"/>
      <c r="CK13" s="682"/>
      <c r="CL13" s="682"/>
      <c r="CM13" s="682"/>
      <c r="CN13" s="682"/>
      <c r="CO13" s="682"/>
      <c r="CP13" s="682"/>
      <c r="CQ13" s="683"/>
      <c r="CR13" s="642">
        <v>23247088</v>
      </c>
      <c r="CS13" s="643"/>
      <c r="CT13" s="643"/>
      <c r="CU13" s="643"/>
      <c r="CV13" s="643"/>
      <c r="CW13" s="643"/>
      <c r="CX13" s="643"/>
      <c r="CY13" s="644"/>
      <c r="CZ13" s="675">
        <v>8.4</v>
      </c>
      <c r="DA13" s="675"/>
      <c r="DB13" s="675"/>
      <c r="DC13" s="675"/>
      <c r="DD13" s="648">
        <v>12098577</v>
      </c>
      <c r="DE13" s="643"/>
      <c r="DF13" s="643"/>
      <c r="DG13" s="643"/>
      <c r="DH13" s="643"/>
      <c r="DI13" s="643"/>
      <c r="DJ13" s="643"/>
      <c r="DK13" s="643"/>
      <c r="DL13" s="643"/>
      <c r="DM13" s="643"/>
      <c r="DN13" s="643"/>
      <c r="DO13" s="643"/>
      <c r="DP13" s="644"/>
      <c r="DQ13" s="648">
        <v>11063823</v>
      </c>
      <c r="DR13" s="643"/>
      <c r="DS13" s="643"/>
      <c r="DT13" s="643"/>
      <c r="DU13" s="643"/>
      <c r="DV13" s="643"/>
      <c r="DW13" s="643"/>
      <c r="DX13" s="643"/>
      <c r="DY13" s="643"/>
      <c r="DZ13" s="643"/>
      <c r="EA13" s="643"/>
      <c r="EB13" s="643"/>
      <c r="EC13" s="689"/>
    </row>
    <row r="14" spans="2:143" ht="11.25" customHeight="1" x14ac:dyDescent="0.2">
      <c r="B14" s="639" t="s">
        <v>251</v>
      </c>
      <c r="C14" s="640"/>
      <c r="D14" s="640"/>
      <c r="E14" s="640"/>
      <c r="F14" s="640"/>
      <c r="G14" s="640"/>
      <c r="H14" s="640"/>
      <c r="I14" s="640"/>
      <c r="J14" s="640"/>
      <c r="K14" s="640"/>
      <c r="L14" s="640"/>
      <c r="M14" s="640"/>
      <c r="N14" s="640"/>
      <c r="O14" s="640"/>
      <c r="P14" s="640"/>
      <c r="Q14" s="641"/>
      <c r="R14" s="642">
        <v>23</v>
      </c>
      <c r="S14" s="643"/>
      <c r="T14" s="643"/>
      <c r="U14" s="643"/>
      <c r="V14" s="643"/>
      <c r="W14" s="643"/>
      <c r="X14" s="643"/>
      <c r="Y14" s="644"/>
      <c r="Z14" s="675">
        <v>0</v>
      </c>
      <c r="AA14" s="675"/>
      <c r="AB14" s="675"/>
      <c r="AC14" s="675"/>
      <c r="AD14" s="676">
        <v>23</v>
      </c>
      <c r="AE14" s="676"/>
      <c r="AF14" s="676"/>
      <c r="AG14" s="676"/>
      <c r="AH14" s="676"/>
      <c r="AI14" s="676"/>
      <c r="AJ14" s="676"/>
      <c r="AK14" s="676"/>
      <c r="AL14" s="645">
        <v>0</v>
      </c>
      <c r="AM14" s="646"/>
      <c r="AN14" s="646"/>
      <c r="AO14" s="677"/>
      <c r="AP14" s="639" t="s">
        <v>252</v>
      </c>
      <c r="AQ14" s="640"/>
      <c r="AR14" s="640"/>
      <c r="AS14" s="640"/>
      <c r="AT14" s="640"/>
      <c r="AU14" s="640"/>
      <c r="AV14" s="640"/>
      <c r="AW14" s="640"/>
      <c r="AX14" s="640"/>
      <c r="AY14" s="640"/>
      <c r="AZ14" s="640"/>
      <c r="BA14" s="640"/>
      <c r="BB14" s="640"/>
      <c r="BC14" s="640"/>
      <c r="BD14" s="640"/>
      <c r="BE14" s="640"/>
      <c r="BF14" s="641"/>
      <c r="BG14" s="642">
        <v>985075</v>
      </c>
      <c r="BH14" s="643"/>
      <c r="BI14" s="643"/>
      <c r="BJ14" s="643"/>
      <c r="BK14" s="643"/>
      <c r="BL14" s="643"/>
      <c r="BM14" s="643"/>
      <c r="BN14" s="644"/>
      <c r="BO14" s="675">
        <v>1.8</v>
      </c>
      <c r="BP14" s="675"/>
      <c r="BQ14" s="675"/>
      <c r="BR14" s="675"/>
      <c r="BS14" s="648" t="s">
        <v>134</v>
      </c>
      <c r="BT14" s="643"/>
      <c r="BU14" s="643"/>
      <c r="BV14" s="643"/>
      <c r="BW14" s="643"/>
      <c r="BX14" s="643"/>
      <c r="BY14" s="643"/>
      <c r="BZ14" s="643"/>
      <c r="CA14" s="643"/>
      <c r="CB14" s="689"/>
      <c r="CD14" s="681" t="s">
        <v>253</v>
      </c>
      <c r="CE14" s="682"/>
      <c r="CF14" s="682"/>
      <c r="CG14" s="682"/>
      <c r="CH14" s="682"/>
      <c r="CI14" s="682"/>
      <c r="CJ14" s="682"/>
      <c r="CK14" s="682"/>
      <c r="CL14" s="682"/>
      <c r="CM14" s="682"/>
      <c r="CN14" s="682"/>
      <c r="CO14" s="682"/>
      <c r="CP14" s="682"/>
      <c r="CQ14" s="683"/>
      <c r="CR14" s="642">
        <v>5612942</v>
      </c>
      <c r="CS14" s="643"/>
      <c r="CT14" s="643"/>
      <c r="CU14" s="643"/>
      <c r="CV14" s="643"/>
      <c r="CW14" s="643"/>
      <c r="CX14" s="643"/>
      <c r="CY14" s="644"/>
      <c r="CZ14" s="675">
        <v>2</v>
      </c>
      <c r="DA14" s="675"/>
      <c r="DB14" s="675"/>
      <c r="DC14" s="675"/>
      <c r="DD14" s="648">
        <v>1208435</v>
      </c>
      <c r="DE14" s="643"/>
      <c r="DF14" s="643"/>
      <c r="DG14" s="643"/>
      <c r="DH14" s="643"/>
      <c r="DI14" s="643"/>
      <c r="DJ14" s="643"/>
      <c r="DK14" s="643"/>
      <c r="DL14" s="643"/>
      <c r="DM14" s="643"/>
      <c r="DN14" s="643"/>
      <c r="DO14" s="643"/>
      <c r="DP14" s="644"/>
      <c r="DQ14" s="648">
        <v>3894172</v>
      </c>
      <c r="DR14" s="643"/>
      <c r="DS14" s="643"/>
      <c r="DT14" s="643"/>
      <c r="DU14" s="643"/>
      <c r="DV14" s="643"/>
      <c r="DW14" s="643"/>
      <c r="DX14" s="643"/>
      <c r="DY14" s="643"/>
      <c r="DZ14" s="643"/>
      <c r="EA14" s="643"/>
      <c r="EB14" s="643"/>
      <c r="EC14" s="689"/>
    </row>
    <row r="15" spans="2:143" ht="11.25" customHeight="1" x14ac:dyDescent="0.2">
      <c r="B15" s="639" t="s">
        <v>254</v>
      </c>
      <c r="C15" s="640"/>
      <c r="D15" s="640"/>
      <c r="E15" s="640"/>
      <c r="F15" s="640"/>
      <c r="G15" s="640"/>
      <c r="H15" s="640"/>
      <c r="I15" s="640"/>
      <c r="J15" s="640"/>
      <c r="K15" s="640"/>
      <c r="L15" s="640"/>
      <c r="M15" s="640"/>
      <c r="N15" s="640"/>
      <c r="O15" s="640"/>
      <c r="P15" s="640"/>
      <c r="Q15" s="641"/>
      <c r="R15" s="642" t="s">
        <v>134</v>
      </c>
      <c r="S15" s="643"/>
      <c r="T15" s="643"/>
      <c r="U15" s="643"/>
      <c r="V15" s="643"/>
      <c r="W15" s="643"/>
      <c r="X15" s="643"/>
      <c r="Y15" s="644"/>
      <c r="Z15" s="675" t="s">
        <v>134</v>
      </c>
      <c r="AA15" s="675"/>
      <c r="AB15" s="675"/>
      <c r="AC15" s="675"/>
      <c r="AD15" s="676" t="s">
        <v>134</v>
      </c>
      <c r="AE15" s="676"/>
      <c r="AF15" s="676"/>
      <c r="AG15" s="676"/>
      <c r="AH15" s="676"/>
      <c r="AI15" s="676"/>
      <c r="AJ15" s="676"/>
      <c r="AK15" s="676"/>
      <c r="AL15" s="645" t="s">
        <v>134</v>
      </c>
      <c r="AM15" s="646"/>
      <c r="AN15" s="646"/>
      <c r="AO15" s="677"/>
      <c r="AP15" s="639" t="s">
        <v>255</v>
      </c>
      <c r="AQ15" s="640"/>
      <c r="AR15" s="640"/>
      <c r="AS15" s="640"/>
      <c r="AT15" s="640"/>
      <c r="AU15" s="640"/>
      <c r="AV15" s="640"/>
      <c r="AW15" s="640"/>
      <c r="AX15" s="640"/>
      <c r="AY15" s="640"/>
      <c r="AZ15" s="640"/>
      <c r="BA15" s="640"/>
      <c r="BB15" s="640"/>
      <c r="BC15" s="640"/>
      <c r="BD15" s="640"/>
      <c r="BE15" s="640"/>
      <c r="BF15" s="641"/>
      <c r="BG15" s="642">
        <v>2519339</v>
      </c>
      <c r="BH15" s="643"/>
      <c r="BI15" s="643"/>
      <c r="BJ15" s="643"/>
      <c r="BK15" s="643"/>
      <c r="BL15" s="643"/>
      <c r="BM15" s="643"/>
      <c r="BN15" s="644"/>
      <c r="BO15" s="675">
        <v>4.7</v>
      </c>
      <c r="BP15" s="675"/>
      <c r="BQ15" s="675"/>
      <c r="BR15" s="675"/>
      <c r="BS15" s="648" t="s">
        <v>256</v>
      </c>
      <c r="BT15" s="643"/>
      <c r="BU15" s="643"/>
      <c r="BV15" s="643"/>
      <c r="BW15" s="643"/>
      <c r="BX15" s="643"/>
      <c r="BY15" s="643"/>
      <c r="BZ15" s="643"/>
      <c r="CA15" s="643"/>
      <c r="CB15" s="689"/>
      <c r="CD15" s="681" t="s">
        <v>257</v>
      </c>
      <c r="CE15" s="682"/>
      <c r="CF15" s="682"/>
      <c r="CG15" s="682"/>
      <c r="CH15" s="682"/>
      <c r="CI15" s="682"/>
      <c r="CJ15" s="682"/>
      <c r="CK15" s="682"/>
      <c r="CL15" s="682"/>
      <c r="CM15" s="682"/>
      <c r="CN15" s="682"/>
      <c r="CO15" s="682"/>
      <c r="CP15" s="682"/>
      <c r="CQ15" s="683"/>
      <c r="CR15" s="642">
        <v>16112329</v>
      </c>
      <c r="CS15" s="643"/>
      <c r="CT15" s="643"/>
      <c r="CU15" s="643"/>
      <c r="CV15" s="643"/>
      <c r="CW15" s="643"/>
      <c r="CX15" s="643"/>
      <c r="CY15" s="644"/>
      <c r="CZ15" s="675">
        <v>5.9</v>
      </c>
      <c r="DA15" s="675"/>
      <c r="DB15" s="675"/>
      <c r="DC15" s="675"/>
      <c r="DD15" s="648">
        <v>4686350</v>
      </c>
      <c r="DE15" s="643"/>
      <c r="DF15" s="643"/>
      <c r="DG15" s="643"/>
      <c r="DH15" s="643"/>
      <c r="DI15" s="643"/>
      <c r="DJ15" s="643"/>
      <c r="DK15" s="643"/>
      <c r="DL15" s="643"/>
      <c r="DM15" s="643"/>
      <c r="DN15" s="643"/>
      <c r="DO15" s="643"/>
      <c r="DP15" s="644"/>
      <c r="DQ15" s="648">
        <v>9189220</v>
      </c>
      <c r="DR15" s="643"/>
      <c r="DS15" s="643"/>
      <c r="DT15" s="643"/>
      <c r="DU15" s="643"/>
      <c r="DV15" s="643"/>
      <c r="DW15" s="643"/>
      <c r="DX15" s="643"/>
      <c r="DY15" s="643"/>
      <c r="DZ15" s="643"/>
      <c r="EA15" s="643"/>
      <c r="EB15" s="643"/>
      <c r="EC15" s="689"/>
    </row>
    <row r="16" spans="2:143" ht="11.25" customHeight="1" x14ac:dyDescent="0.2">
      <c r="B16" s="639" t="s">
        <v>258</v>
      </c>
      <c r="C16" s="640"/>
      <c r="D16" s="640"/>
      <c r="E16" s="640"/>
      <c r="F16" s="640"/>
      <c r="G16" s="640"/>
      <c r="H16" s="640"/>
      <c r="I16" s="640"/>
      <c r="J16" s="640"/>
      <c r="K16" s="640"/>
      <c r="L16" s="640"/>
      <c r="M16" s="640"/>
      <c r="N16" s="640"/>
      <c r="O16" s="640"/>
      <c r="P16" s="640"/>
      <c r="Q16" s="641"/>
      <c r="R16" s="642">
        <v>54198</v>
      </c>
      <c r="S16" s="643"/>
      <c r="T16" s="643"/>
      <c r="U16" s="643"/>
      <c r="V16" s="643"/>
      <c r="W16" s="643"/>
      <c r="X16" s="643"/>
      <c r="Y16" s="644"/>
      <c r="Z16" s="675">
        <v>0</v>
      </c>
      <c r="AA16" s="675"/>
      <c r="AB16" s="675"/>
      <c r="AC16" s="675"/>
      <c r="AD16" s="676">
        <v>54198</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t="s">
        <v>134</v>
      </c>
      <c r="BH16" s="643"/>
      <c r="BI16" s="643"/>
      <c r="BJ16" s="643"/>
      <c r="BK16" s="643"/>
      <c r="BL16" s="643"/>
      <c r="BM16" s="643"/>
      <c r="BN16" s="644"/>
      <c r="BO16" s="675" t="s">
        <v>134</v>
      </c>
      <c r="BP16" s="675"/>
      <c r="BQ16" s="675"/>
      <c r="BR16" s="675"/>
      <c r="BS16" s="648" t="s">
        <v>134</v>
      </c>
      <c r="BT16" s="643"/>
      <c r="BU16" s="643"/>
      <c r="BV16" s="643"/>
      <c r="BW16" s="643"/>
      <c r="BX16" s="643"/>
      <c r="BY16" s="643"/>
      <c r="BZ16" s="643"/>
      <c r="CA16" s="643"/>
      <c r="CB16" s="689"/>
      <c r="CD16" s="681" t="s">
        <v>260</v>
      </c>
      <c r="CE16" s="682"/>
      <c r="CF16" s="682"/>
      <c r="CG16" s="682"/>
      <c r="CH16" s="682"/>
      <c r="CI16" s="682"/>
      <c r="CJ16" s="682"/>
      <c r="CK16" s="682"/>
      <c r="CL16" s="682"/>
      <c r="CM16" s="682"/>
      <c r="CN16" s="682"/>
      <c r="CO16" s="682"/>
      <c r="CP16" s="682"/>
      <c r="CQ16" s="683"/>
      <c r="CR16" s="642">
        <v>1194821</v>
      </c>
      <c r="CS16" s="643"/>
      <c r="CT16" s="643"/>
      <c r="CU16" s="643"/>
      <c r="CV16" s="643"/>
      <c r="CW16" s="643"/>
      <c r="CX16" s="643"/>
      <c r="CY16" s="644"/>
      <c r="CZ16" s="675">
        <v>0.4</v>
      </c>
      <c r="DA16" s="675"/>
      <c r="DB16" s="675"/>
      <c r="DC16" s="675"/>
      <c r="DD16" s="648" t="s">
        <v>134</v>
      </c>
      <c r="DE16" s="643"/>
      <c r="DF16" s="643"/>
      <c r="DG16" s="643"/>
      <c r="DH16" s="643"/>
      <c r="DI16" s="643"/>
      <c r="DJ16" s="643"/>
      <c r="DK16" s="643"/>
      <c r="DL16" s="643"/>
      <c r="DM16" s="643"/>
      <c r="DN16" s="643"/>
      <c r="DO16" s="643"/>
      <c r="DP16" s="644"/>
      <c r="DQ16" s="648">
        <v>194083</v>
      </c>
      <c r="DR16" s="643"/>
      <c r="DS16" s="643"/>
      <c r="DT16" s="643"/>
      <c r="DU16" s="643"/>
      <c r="DV16" s="643"/>
      <c r="DW16" s="643"/>
      <c r="DX16" s="643"/>
      <c r="DY16" s="643"/>
      <c r="DZ16" s="643"/>
      <c r="EA16" s="643"/>
      <c r="EB16" s="643"/>
      <c r="EC16" s="689"/>
    </row>
    <row r="17" spans="2:133" ht="11.25" customHeight="1" x14ac:dyDescent="0.2">
      <c r="B17" s="639" t="s">
        <v>261</v>
      </c>
      <c r="C17" s="640"/>
      <c r="D17" s="640"/>
      <c r="E17" s="640"/>
      <c r="F17" s="640"/>
      <c r="G17" s="640"/>
      <c r="H17" s="640"/>
      <c r="I17" s="640"/>
      <c r="J17" s="640"/>
      <c r="K17" s="640"/>
      <c r="L17" s="640"/>
      <c r="M17" s="640"/>
      <c r="N17" s="640"/>
      <c r="O17" s="640"/>
      <c r="P17" s="640"/>
      <c r="Q17" s="641"/>
      <c r="R17" s="642">
        <v>492081</v>
      </c>
      <c r="S17" s="643"/>
      <c r="T17" s="643"/>
      <c r="U17" s="643"/>
      <c r="V17" s="643"/>
      <c r="W17" s="643"/>
      <c r="X17" s="643"/>
      <c r="Y17" s="644"/>
      <c r="Z17" s="675">
        <v>0.2</v>
      </c>
      <c r="AA17" s="675"/>
      <c r="AB17" s="675"/>
      <c r="AC17" s="675"/>
      <c r="AD17" s="676">
        <v>492081</v>
      </c>
      <c r="AE17" s="676"/>
      <c r="AF17" s="676"/>
      <c r="AG17" s="676"/>
      <c r="AH17" s="676"/>
      <c r="AI17" s="676"/>
      <c r="AJ17" s="676"/>
      <c r="AK17" s="676"/>
      <c r="AL17" s="645">
        <v>0.5</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134</v>
      </c>
      <c r="BH17" s="643"/>
      <c r="BI17" s="643"/>
      <c r="BJ17" s="643"/>
      <c r="BK17" s="643"/>
      <c r="BL17" s="643"/>
      <c r="BM17" s="643"/>
      <c r="BN17" s="644"/>
      <c r="BO17" s="675" t="s">
        <v>134</v>
      </c>
      <c r="BP17" s="675"/>
      <c r="BQ17" s="675"/>
      <c r="BR17" s="675"/>
      <c r="BS17" s="648" t="s">
        <v>134</v>
      </c>
      <c r="BT17" s="643"/>
      <c r="BU17" s="643"/>
      <c r="BV17" s="643"/>
      <c r="BW17" s="643"/>
      <c r="BX17" s="643"/>
      <c r="BY17" s="643"/>
      <c r="BZ17" s="643"/>
      <c r="CA17" s="643"/>
      <c r="CB17" s="689"/>
      <c r="CD17" s="681" t="s">
        <v>263</v>
      </c>
      <c r="CE17" s="682"/>
      <c r="CF17" s="682"/>
      <c r="CG17" s="682"/>
      <c r="CH17" s="682"/>
      <c r="CI17" s="682"/>
      <c r="CJ17" s="682"/>
      <c r="CK17" s="682"/>
      <c r="CL17" s="682"/>
      <c r="CM17" s="682"/>
      <c r="CN17" s="682"/>
      <c r="CO17" s="682"/>
      <c r="CP17" s="682"/>
      <c r="CQ17" s="683"/>
      <c r="CR17" s="642">
        <v>22556828</v>
      </c>
      <c r="CS17" s="643"/>
      <c r="CT17" s="643"/>
      <c r="CU17" s="643"/>
      <c r="CV17" s="643"/>
      <c r="CW17" s="643"/>
      <c r="CX17" s="643"/>
      <c r="CY17" s="644"/>
      <c r="CZ17" s="675">
        <v>8.1999999999999993</v>
      </c>
      <c r="DA17" s="675"/>
      <c r="DB17" s="675"/>
      <c r="DC17" s="675"/>
      <c r="DD17" s="648" t="s">
        <v>176</v>
      </c>
      <c r="DE17" s="643"/>
      <c r="DF17" s="643"/>
      <c r="DG17" s="643"/>
      <c r="DH17" s="643"/>
      <c r="DI17" s="643"/>
      <c r="DJ17" s="643"/>
      <c r="DK17" s="643"/>
      <c r="DL17" s="643"/>
      <c r="DM17" s="643"/>
      <c r="DN17" s="643"/>
      <c r="DO17" s="643"/>
      <c r="DP17" s="644"/>
      <c r="DQ17" s="648">
        <v>21490478</v>
      </c>
      <c r="DR17" s="643"/>
      <c r="DS17" s="643"/>
      <c r="DT17" s="643"/>
      <c r="DU17" s="643"/>
      <c r="DV17" s="643"/>
      <c r="DW17" s="643"/>
      <c r="DX17" s="643"/>
      <c r="DY17" s="643"/>
      <c r="DZ17" s="643"/>
      <c r="EA17" s="643"/>
      <c r="EB17" s="643"/>
      <c r="EC17" s="689"/>
    </row>
    <row r="18" spans="2:133" ht="11.25" customHeight="1" x14ac:dyDescent="0.2">
      <c r="B18" s="639" t="s">
        <v>264</v>
      </c>
      <c r="C18" s="640"/>
      <c r="D18" s="640"/>
      <c r="E18" s="640"/>
      <c r="F18" s="640"/>
      <c r="G18" s="640"/>
      <c r="H18" s="640"/>
      <c r="I18" s="640"/>
      <c r="J18" s="640"/>
      <c r="K18" s="640"/>
      <c r="L18" s="640"/>
      <c r="M18" s="640"/>
      <c r="N18" s="640"/>
      <c r="O18" s="640"/>
      <c r="P18" s="640"/>
      <c r="Q18" s="641"/>
      <c r="R18" s="642">
        <v>292208</v>
      </c>
      <c r="S18" s="643"/>
      <c r="T18" s="643"/>
      <c r="U18" s="643"/>
      <c r="V18" s="643"/>
      <c r="W18" s="643"/>
      <c r="X18" s="643"/>
      <c r="Y18" s="644"/>
      <c r="Z18" s="675">
        <v>0.1</v>
      </c>
      <c r="AA18" s="675"/>
      <c r="AB18" s="675"/>
      <c r="AC18" s="675"/>
      <c r="AD18" s="676">
        <v>292208</v>
      </c>
      <c r="AE18" s="676"/>
      <c r="AF18" s="676"/>
      <c r="AG18" s="676"/>
      <c r="AH18" s="676"/>
      <c r="AI18" s="676"/>
      <c r="AJ18" s="676"/>
      <c r="AK18" s="676"/>
      <c r="AL18" s="645">
        <v>0.3</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134</v>
      </c>
      <c r="BH18" s="643"/>
      <c r="BI18" s="643"/>
      <c r="BJ18" s="643"/>
      <c r="BK18" s="643"/>
      <c r="BL18" s="643"/>
      <c r="BM18" s="643"/>
      <c r="BN18" s="644"/>
      <c r="BO18" s="675" t="s">
        <v>134</v>
      </c>
      <c r="BP18" s="675"/>
      <c r="BQ18" s="675"/>
      <c r="BR18" s="675"/>
      <c r="BS18" s="648" t="s">
        <v>134</v>
      </c>
      <c r="BT18" s="643"/>
      <c r="BU18" s="643"/>
      <c r="BV18" s="643"/>
      <c r="BW18" s="643"/>
      <c r="BX18" s="643"/>
      <c r="BY18" s="643"/>
      <c r="BZ18" s="643"/>
      <c r="CA18" s="643"/>
      <c r="CB18" s="689"/>
      <c r="CD18" s="681" t="s">
        <v>266</v>
      </c>
      <c r="CE18" s="682"/>
      <c r="CF18" s="682"/>
      <c r="CG18" s="682"/>
      <c r="CH18" s="682"/>
      <c r="CI18" s="682"/>
      <c r="CJ18" s="682"/>
      <c r="CK18" s="682"/>
      <c r="CL18" s="682"/>
      <c r="CM18" s="682"/>
      <c r="CN18" s="682"/>
      <c r="CO18" s="682"/>
      <c r="CP18" s="682"/>
      <c r="CQ18" s="683"/>
      <c r="CR18" s="642">
        <v>936811</v>
      </c>
      <c r="CS18" s="643"/>
      <c r="CT18" s="643"/>
      <c r="CU18" s="643"/>
      <c r="CV18" s="643"/>
      <c r="CW18" s="643"/>
      <c r="CX18" s="643"/>
      <c r="CY18" s="644"/>
      <c r="CZ18" s="675">
        <v>0.3</v>
      </c>
      <c r="DA18" s="675"/>
      <c r="DB18" s="675"/>
      <c r="DC18" s="675"/>
      <c r="DD18" s="648">
        <v>936811</v>
      </c>
      <c r="DE18" s="643"/>
      <c r="DF18" s="643"/>
      <c r="DG18" s="643"/>
      <c r="DH18" s="643"/>
      <c r="DI18" s="643"/>
      <c r="DJ18" s="643"/>
      <c r="DK18" s="643"/>
      <c r="DL18" s="643"/>
      <c r="DM18" s="643"/>
      <c r="DN18" s="643"/>
      <c r="DO18" s="643"/>
      <c r="DP18" s="644"/>
      <c r="DQ18" s="648">
        <v>156737</v>
      </c>
      <c r="DR18" s="643"/>
      <c r="DS18" s="643"/>
      <c r="DT18" s="643"/>
      <c r="DU18" s="643"/>
      <c r="DV18" s="643"/>
      <c r="DW18" s="643"/>
      <c r="DX18" s="643"/>
      <c r="DY18" s="643"/>
      <c r="DZ18" s="643"/>
      <c r="EA18" s="643"/>
      <c r="EB18" s="643"/>
      <c r="EC18" s="689"/>
    </row>
    <row r="19" spans="2:133" ht="11.25" customHeight="1" x14ac:dyDescent="0.2">
      <c r="B19" s="639" t="s">
        <v>267</v>
      </c>
      <c r="C19" s="640"/>
      <c r="D19" s="640"/>
      <c r="E19" s="640"/>
      <c r="F19" s="640"/>
      <c r="G19" s="640"/>
      <c r="H19" s="640"/>
      <c r="I19" s="640"/>
      <c r="J19" s="640"/>
      <c r="K19" s="640"/>
      <c r="L19" s="640"/>
      <c r="M19" s="640"/>
      <c r="N19" s="640"/>
      <c r="O19" s="640"/>
      <c r="P19" s="640"/>
      <c r="Q19" s="641"/>
      <c r="R19" s="642">
        <v>250489</v>
      </c>
      <c r="S19" s="643"/>
      <c r="T19" s="643"/>
      <c r="U19" s="643"/>
      <c r="V19" s="643"/>
      <c r="W19" s="643"/>
      <c r="X19" s="643"/>
      <c r="Y19" s="644"/>
      <c r="Z19" s="675">
        <v>0.1</v>
      </c>
      <c r="AA19" s="675"/>
      <c r="AB19" s="675"/>
      <c r="AC19" s="675"/>
      <c r="AD19" s="676">
        <v>250489</v>
      </c>
      <c r="AE19" s="676"/>
      <c r="AF19" s="676"/>
      <c r="AG19" s="676"/>
      <c r="AH19" s="676"/>
      <c r="AI19" s="676"/>
      <c r="AJ19" s="676"/>
      <c r="AK19" s="676"/>
      <c r="AL19" s="645">
        <v>0.3</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5600785</v>
      </c>
      <c r="BH19" s="643"/>
      <c r="BI19" s="643"/>
      <c r="BJ19" s="643"/>
      <c r="BK19" s="643"/>
      <c r="BL19" s="643"/>
      <c r="BM19" s="643"/>
      <c r="BN19" s="644"/>
      <c r="BO19" s="675">
        <v>10.4</v>
      </c>
      <c r="BP19" s="675"/>
      <c r="BQ19" s="675"/>
      <c r="BR19" s="675"/>
      <c r="BS19" s="648" t="s">
        <v>176</v>
      </c>
      <c r="BT19" s="643"/>
      <c r="BU19" s="643"/>
      <c r="BV19" s="643"/>
      <c r="BW19" s="643"/>
      <c r="BX19" s="643"/>
      <c r="BY19" s="643"/>
      <c r="BZ19" s="643"/>
      <c r="CA19" s="643"/>
      <c r="CB19" s="689"/>
      <c r="CD19" s="681" t="s">
        <v>269</v>
      </c>
      <c r="CE19" s="682"/>
      <c r="CF19" s="682"/>
      <c r="CG19" s="682"/>
      <c r="CH19" s="682"/>
      <c r="CI19" s="682"/>
      <c r="CJ19" s="682"/>
      <c r="CK19" s="682"/>
      <c r="CL19" s="682"/>
      <c r="CM19" s="682"/>
      <c r="CN19" s="682"/>
      <c r="CO19" s="682"/>
      <c r="CP19" s="682"/>
      <c r="CQ19" s="683"/>
      <c r="CR19" s="642" t="s">
        <v>134</v>
      </c>
      <c r="CS19" s="643"/>
      <c r="CT19" s="643"/>
      <c r="CU19" s="643"/>
      <c r="CV19" s="643"/>
      <c r="CW19" s="643"/>
      <c r="CX19" s="643"/>
      <c r="CY19" s="644"/>
      <c r="CZ19" s="675" t="s">
        <v>134</v>
      </c>
      <c r="DA19" s="675"/>
      <c r="DB19" s="675"/>
      <c r="DC19" s="675"/>
      <c r="DD19" s="648" t="s">
        <v>176</v>
      </c>
      <c r="DE19" s="643"/>
      <c r="DF19" s="643"/>
      <c r="DG19" s="643"/>
      <c r="DH19" s="643"/>
      <c r="DI19" s="643"/>
      <c r="DJ19" s="643"/>
      <c r="DK19" s="643"/>
      <c r="DL19" s="643"/>
      <c r="DM19" s="643"/>
      <c r="DN19" s="643"/>
      <c r="DO19" s="643"/>
      <c r="DP19" s="644"/>
      <c r="DQ19" s="648" t="s">
        <v>134</v>
      </c>
      <c r="DR19" s="643"/>
      <c r="DS19" s="643"/>
      <c r="DT19" s="643"/>
      <c r="DU19" s="643"/>
      <c r="DV19" s="643"/>
      <c r="DW19" s="643"/>
      <c r="DX19" s="643"/>
      <c r="DY19" s="643"/>
      <c r="DZ19" s="643"/>
      <c r="EA19" s="643"/>
      <c r="EB19" s="643"/>
      <c r="EC19" s="689"/>
    </row>
    <row r="20" spans="2:133" ht="11.25" customHeight="1" x14ac:dyDescent="0.2">
      <c r="B20" s="639" t="s">
        <v>270</v>
      </c>
      <c r="C20" s="640"/>
      <c r="D20" s="640"/>
      <c r="E20" s="640"/>
      <c r="F20" s="640"/>
      <c r="G20" s="640"/>
      <c r="H20" s="640"/>
      <c r="I20" s="640"/>
      <c r="J20" s="640"/>
      <c r="K20" s="640"/>
      <c r="L20" s="640"/>
      <c r="M20" s="640"/>
      <c r="N20" s="640"/>
      <c r="O20" s="640"/>
      <c r="P20" s="640"/>
      <c r="Q20" s="641"/>
      <c r="R20" s="642">
        <v>25769</v>
      </c>
      <c r="S20" s="643"/>
      <c r="T20" s="643"/>
      <c r="U20" s="643"/>
      <c r="V20" s="643"/>
      <c r="W20" s="643"/>
      <c r="X20" s="643"/>
      <c r="Y20" s="644"/>
      <c r="Z20" s="675">
        <v>0</v>
      </c>
      <c r="AA20" s="675"/>
      <c r="AB20" s="675"/>
      <c r="AC20" s="675"/>
      <c r="AD20" s="676">
        <v>25769</v>
      </c>
      <c r="AE20" s="676"/>
      <c r="AF20" s="676"/>
      <c r="AG20" s="676"/>
      <c r="AH20" s="676"/>
      <c r="AI20" s="676"/>
      <c r="AJ20" s="676"/>
      <c r="AK20" s="676"/>
      <c r="AL20" s="645">
        <v>0</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5600785</v>
      </c>
      <c r="BH20" s="643"/>
      <c r="BI20" s="643"/>
      <c r="BJ20" s="643"/>
      <c r="BK20" s="643"/>
      <c r="BL20" s="643"/>
      <c r="BM20" s="643"/>
      <c r="BN20" s="644"/>
      <c r="BO20" s="675">
        <v>10.4</v>
      </c>
      <c r="BP20" s="675"/>
      <c r="BQ20" s="675"/>
      <c r="BR20" s="675"/>
      <c r="BS20" s="648" t="s">
        <v>134</v>
      </c>
      <c r="BT20" s="643"/>
      <c r="BU20" s="643"/>
      <c r="BV20" s="643"/>
      <c r="BW20" s="643"/>
      <c r="BX20" s="643"/>
      <c r="BY20" s="643"/>
      <c r="BZ20" s="643"/>
      <c r="CA20" s="643"/>
      <c r="CB20" s="689"/>
      <c r="CD20" s="681" t="s">
        <v>272</v>
      </c>
      <c r="CE20" s="682"/>
      <c r="CF20" s="682"/>
      <c r="CG20" s="682"/>
      <c r="CH20" s="682"/>
      <c r="CI20" s="682"/>
      <c r="CJ20" s="682"/>
      <c r="CK20" s="682"/>
      <c r="CL20" s="682"/>
      <c r="CM20" s="682"/>
      <c r="CN20" s="682"/>
      <c r="CO20" s="682"/>
      <c r="CP20" s="682"/>
      <c r="CQ20" s="683"/>
      <c r="CR20" s="642">
        <v>275410157</v>
      </c>
      <c r="CS20" s="643"/>
      <c r="CT20" s="643"/>
      <c r="CU20" s="643"/>
      <c r="CV20" s="643"/>
      <c r="CW20" s="643"/>
      <c r="CX20" s="643"/>
      <c r="CY20" s="644"/>
      <c r="CZ20" s="675">
        <v>100</v>
      </c>
      <c r="DA20" s="675"/>
      <c r="DB20" s="675"/>
      <c r="DC20" s="675"/>
      <c r="DD20" s="648">
        <v>37748378</v>
      </c>
      <c r="DE20" s="643"/>
      <c r="DF20" s="643"/>
      <c r="DG20" s="643"/>
      <c r="DH20" s="643"/>
      <c r="DI20" s="643"/>
      <c r="DJ20" s="643"/>
      <c r="DK20" s="643"/>
      <c r="DL20" s="643"/>
      <c r="DM20" s="643"/>
      <c r="DN20" s="643"/>
      <c r="DO20" s="643"/>
      <c r="DP20" s="644"/>
      <c r="DQ20" s="648">
        <v>117680161</v>
      </c>
      <c r="DR20" s="643"/>
      <c r="DS20" s="643"/>
      <c r="DT20" s="643"/>
      <c r="DU20" s="643"/>
      <c r="DV20" s="643"/>
      <c r="DW20" s="643"/>
      <c r="DX20" s="643"/>
      <c r="DY20" s="643"/>
      <c r="DZ20" s="643"/>
      <c r="EA20" s="643"/>
      <c r="EB20" s="643"/>
      <c r="EC20" s="689"/>
    </row>
    <row r="21" spans="2:133" ht="11.25" customHeight="1" x14ac:dyDescent="0.2">
      <c r="B21" s="639" t="s">
        <v>273</v>
      </c>
      <c r="C21" s="640"/>
      <c r="D21" s="640"/>
      <c r="E21" s="640"/>
      <c r="F21" s="640"/>
      <c r="G21" s="640"/>
      <c r="H21" s="640"/>
      <c r="I21" s="640"/>
      <c r="J21" s="640"/>
      <c r="K21" s="640"/>
      <c r="L21" s="640"/>
      <c r="M21" s="640"/>
      <c r="N21" s="640"/>
      <c r="O21" s="640"/>
      <c r="P21" s="640"/>
      <c r="Q21" s="641"/>
      <c r="R21" s="642">
        <v>15950</v>
      </c>
      <c r="S21" s="643"/>
      <c r="T21" s="643"/>
      <c r="U21" s="643"/>
      <c r="V21" s="643"/>
      <c r="W21" s="643"/>
      <c r="X21" s="643"/>
      <c r="Y21" s="644"/>
      <c r="Z21" s="675">
        <v>0</v>
      </c>
      <c r="AA21" s="675"/>
      <c r="AB21" s="675"/>
      <c r="AC21" s="675"/>
      <c r="AD21" s="676">
        <v>15950</v>
      </c>
      <c r="AE21" s="676"/>
      <c r="AF21" s="676"/>
      <c r="AG21" s="676"/>
      <c r="AH21" s="676"/>
      <c r="AI21" s="676"/>
      <c r="AJ21" s="676"/>
      <c r="AK21" s="676"/>
      <c r="AL21" s="645">
        <v>0</v>
      </c>
      <c r="AM21" s="646"/>
      <c r="AN21" s="646"/>
      <c r="AO21" s="677"/>
      <c r="AP21" s="736" t="s">
        <v>274</v>
      </c>
      <c r="AQ21" s="744"/>
      <c r="AR21" s="744"/>
      <c r="AS21" s="744"/>
      <c r="AT21" s="744"/>
      <c r="AU21" s="744"/>
      <c r="AV21" s="744"/>
      <c r="AW21" s="744"/>
      <c r="AX21" s="744"/>
      <c r="AY21" s="744"/>
      <c r="AZ21" s="744"/>
      <c r="BA21" s="744"/>
      <c r="BB21" s="744"/>
      <c r="BC21" s="744"/>
      <c r="BD21" s="744"/>
      <c r="BE21" s="744"/>
      <c r="BF21" s="738"/>
      <c r="BG21" s="642">
        <v>21783</v>
      </c>
      <c r="BH21" s="643"/>
      <c r="BI21" s="643"/>
      <c r="BJ21" s="643"/>
      <c r="BK21" s="643"/>
      <c r="BL21" s="643"/>
      <c r="BM21" s="643"/>
      <c r="BN21" s="644"/>
      <c r="BO21" s="675">
        <v>0</v>
      </c>
      <c r="BP21" s="675"/>
      <c r="BQ21" s="675"/>
      <c r="BR21" s="675"/>
      <c r="BS21" s="648" t="s">
        <v>134</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275</v>
      </c>
      <c r="C22" s="640"/>
      <c r="D22" s="640"/>
      <c r="E22" s="640"/>
      <c r="F22" s="640"/>
      <c r="G22" s="640"/>
      <c r="H22" s="640"/>
      <c r="I22" s="640"/>
      <c r="J22" s="640"/>
      <c r="K22" s="640"/>
      <c r="L22" s="640"/>
      <c r="M22" s="640"/>
      <c r="N22" s="640"/>
      <c r="O22" s="640"/>
      <c r="P22" s="640"/>
      <c r="Q22" s="641"/>
      <c r="R22" s="642">
        <v>34161634</v>
      </c>
      <c r="S22" s="643"/>
      <c r="T22" s="643"/>
      <c r="U22" s="643"/>
      <c r="V22" s="643"/>
      <c r="W22" s="643"/>
      <c r="X22" s="643"/>
      <c r="Y22" s="644"/>
      <c r="Z22" s="675">
        <v>12.2</v>
      </c>
      <c r="AA22" s="675"/>
      <c r="AB22" s="675"/>
      <c r="AC22" s="675"/>
      <c r="AD22" s="676">
        <v>32336044</v>
      </c>
      <c r="AE22" s="676"/>
      <c r="AF22" s="676"/>
      <c r="AG22" s="676"/>
      <c r="AH22" s="676"/>
      <c r="AI22" s="676"/>
      <c r="AJ22" s="676"/>
      <c r="AK22" s="676"/>
      <c r="AL22" s="645">
        <v>34.299999999999997</v>
      </c>
      <c r="AM22" s="646"/>
      <c r="AN22" s="646"/>
      <c r="AO22" s="677"/>
      <c r="AP22" s="736" t="s">
        <v>276</v>
      </c>
      <c r="AQ22" s="744"/>
      <c r="AR22" s="744"/>
      <c r="AS22" s="744"/>
      <c r="AT22" s="744"/>
      <c r="AU22" s="744"/>
      <c r="AV22" s="744"/>
      <c r="AW22" s="744"/>
      <c r="AX22" s="744"/>
      <c r="AY22" s="744"/>
      <c r="AZ22" s="744"/>
      <c r="BA22" s="744"/>
      <c r="BB22" s="744"/>
      <c r="BC22" s="744"/>
      <c r="BD22" s="744"/>
      <c r="BE22" s="744"/>
      <c r="BF22" s="738"/>
      <c r="BG22" s="642">
        <v>1774527</v>
      </c>
      <c r="BH22" s="643"/>
      <c r="BI22" s="643"/>
      <c r="BJ22" s="643"/>
      <c r="BK22" s="643"/>
      <c r="BL22" s="643"/>
      <c r="BM22" s="643"/>
      <c r="BN22" s="644"/>
      <c r="BO22" s="675">
        <v>3.3</v>
      </c>
      <c r="BP22" s="675"/>
      <c r="BQ22" s="675"/>
      <c r="BR22" s="675"/>
      <c r="BS22" s="648" t="s">
        <v>134</v>
      </c>
      <c r="BT22" s="643"/>
      <c r="BU22" s="643"/>
      <c r="BV22" s="643"/>
      <c r="BW22" s="643"/>
      <c r="BX22" s="643"/>
      <c r="BY22" s="643"/>
      <c r="BZ22" s="643"/>
      <c r="CA22" s="643"/>
      <c r="CB22" s="689"/>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278</v>
      </c>
      <c r="C23" s="640"/>
      <c r="D23" s="640"/>
      <c r="E23" s="640"/>
      <c r="F23" s="640"/>
      <c r="G23" s="640"/>
      <c r="H23" s="640"/>
      <c r="I23" s="640"/>
      <c r="J23" s="640"/>
      <c r="K23" s="640"/>
      <c r="L23" s="640"/>
      <c r="M23" s="640"/>
      <c r="N23" s="640"/>
      <c r="O23" s="640"/>
      <c r="P23" s="640"/>
      <c r="Q23" s="641"/>
      <c r="R23" s="642">
        <v>32336044</v>
      </c>
      <c r="S23" s="643"/>
      <c r="T23" s="643"/>
      <c r="U23" s="643"/>
      <c r="V23" s="643"/>
      <c r="W23" s="643"/>
      <c r="X23" s="643"/>
      <c r="Y23" s="644"/>
      <c r="Z23" s="675">
        <v>11.5</v>
      </c>
      <c r="AA23" s="675"/>
      <c r="AB23" s="675"/>
      <c r="AC23" s="675"/>
      <c r="AD23" s="676">
        <v>32336044</v>
      </c>
      <c r="AE23" s="676"/>
      <c r="AF23" s="676"/>
      <c r="AG23" s="676"/>
      <c r="AH23" s="676"/>
      <c r="AI23" s="676"/>
      <c r="AJ23" s="676"/>
      <c r="AK23" s="676"/>
      <c r="AL23" s="645">
        <v>34.299999999999997</v>
      </c>
      <c r="AM23" s="646"/>
      <c r="AN23" s="646"/>
      <c r="AO23" s="677"/>
      <c r="AP23" s="736" t="s">
        <v>279</v>
      </c>
      <c r="AQ23" s="744"/>
      <c r="AR23" s="744"/>
      <c r="AS23" s="744"/>
      <c r="AT23" s="744"/>
      <c r="AU23" s="744"/>
      <c r="AV23" s="744"/>
      <c r="AW23" s="744"/>
      <c r="AX23" s="744"/>
      <c r="AY23" s="744"/>
      <c r="AZ23" s="744"/>
      <c r="BA23" s="744"/>
      <c r="BB23" s="744"/>
      <c r="BC23" s="744"/>
      <c r="BD23" s="744"/>
      <c r="BE23" s="744"/>
      <c r="BF23" s="738"/>
      <c r="BG23" s="642">
        <v>3804475</v>
      </c>
      <c r="BH23" s="643"/>
      <c r="BI23" s="643"/>
      <c r="BJ23" s="643"/>
      <c r="BK23" s="643"/>
      <c r="BL23" s="643"/>
      <c r="BM23" s="643"/>
      <c r="BN23" s="644"/>
      <c r="BO23" s="675">
        <v>7.1</v>
      </c>
      <c r="BP23" s="675"/>
      <c r="BQ23" s="675"/>
      <c r="BR23" s="675"/>
      <c r="BS23" s="648" t="s">
        <v>134</v>
      </c>
      <c r="BT23" s="643"/>
      <c r="BU23" s="643"/>
      <c r="BV23" s="643"/>
      <c r="BW23" s="643"/>
      <c r="BX23" s="643"/>
      <c r="BY23" s="643"/>
      <c r="BZ23" s="643"/>
      <c r="CA23" s="643"/>
      <c r="CB23" s="689"/>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2">
      <c r="B24" s="639" t="s">
        <v>285</v>
      </c>
      <c r="C24" s="640"/>
      <c r="D24" s="640"/>
      <c r="E24" s="640"/>
      <c r="F24" s="640"/>
      <c r="G24" s="640"/>
      <c r="H24" s="640"/>
      <c r="I24" s="640"/>
      <c r="J24" s="640"/>
      <c r="K24" s="640"/>
      <c r="L24" s="640"/>
      <c r="M24" s="640"/>
      <c r="N24" s="640"/>
      <c r="O24" s="640"/>
      <c r="P24" s="640"/>
      <c r="Q24" s="641"/>
      <c r="R24" s="642">
        <v>1825590</v>
      </c>
      <c r="S24" s="643"/>
      <c r="T24" s="643"/>
      <c r="U24" s="643"/>
      <c r="V24" s="643"/>
      <c r="W24" s="643"/>
      <c r="X24" s="643"/>
      <c r="Y24" s="644"/>
      <c r="Z24" s="675">
        <v>0.6</v>
      </c>
      <c r="AA24" s="675"/>
      <c r="AB24" s="675"/>
      <c r="AC24" s="675"/>
      <c r="AD24" s="676" t="s">
        <v>134</v>
      </c>
      <c r="AE24" s="676"/>
      <c r="AF24" s="676"/>
      <c r="AG24" s="676"/>
      <c r="AH24" s="676"/>
      <c r="AI24" s="676"/>
      <c r="AJ24" s="676"/>
      <c r="AK24" s="676"/>
      <c r="AL24" s="645" t="s">
        <v>134</v>
      </c>
      <c r="AM24" s="646"/>
      <c r="AN24" s="646"/>
      <c r="AO24" s="677"/>
      <c r="AP24" s="736" t="s">
        <v>286</v>
      </c>
      <c r="AQ24" s="744"/>
      <c r="AR24" s="744"/>
      <c r="AS24" s="744"/>
      <c r="AT24" s="744"/>
      <c r="AU24" s="744"/>
      <c r="AV24" s="744"/>
      <c r="AW24" s="744"/>
      <c r="AX24" s="744"/>
      <c r="AY24" s="744"/>
      <c r="AZ24" s="744"/>
      <c r="BA24" s="744"/>
      <c r="BB24" s="744"/>
      <c r="BC24" s="744"/>
      <c r="BD24" s="744"/>
      <c r="BE24" s="744"/>
      <c r="BF24" s="738"/>
      <c r="BG24" s="642" t="s">
        <v>134</v>
      </c>
      <c r="BH24" s="643"/>
      <c r="BI24" s="643"/>
      <c r="BJ24" s="643"/>
      <c r="BK24" s="643"/>
      <c r="BL24" s="643"/>
      <c r="BM24" s="643"/>
      <c r="BN24" s="644"/>
      <c r="BO24" s="675" t="s">
        <v>134</v>
      </c>
      <c r="BP24" s="675"/>
      <c r="BQ24" s="675"/>
      <c r="BR24" s="675"/>
      <c r="BS24" s="648" t="s">
        <v>134</v>
      </c>
      <c r="BT24" s="643"/>
      <c r="BU24" s="643"/>
      <c r="BV24" s="643"/>
      <c r="BW24" s="643"/>
      <c r="BX24" s="643"/>
      <c r="BY24" s="643"/>
      <c r="BZ24" s="643"/>
      <c r="CA24" s="643"/>
      <c r="CB24" s="689"/>
      <c r="CD24" s="700" t="s">
        <v>287</v>
      </c>
      <c r="CE24" s="701"/>
      <c r="CF24" s="701"/>
      <c r="CG24" s="701"/>
      <c r="CH24" s="701"/>
      <c r="CI24" s="701"/>
      <c r="CJ24" s="701"/>
      <c r="CK24" s="701"/>
      <c r="CL24" s="701"/>
      <c r="CM24" s="701"/>
      <c r="CN24" s="701"/>
      <c r="CO24" s="701"/>
      <c r="CP24" s="701"/>
      <c r="CQ24" s="702"/>
      <c r="CR24" s="697">
        <v>123276416</v>
      </c>
      <c r="CS24" s="698"/>
      <c r="CT24" s="698"/>
      <c r="CU24" s="698"/>
      <c r="CV24" s="698"/>
      <c r="CW24" s="698"/>
      <c r="CX24" s="698"/>
      <c r="CY24" s="741"/>
      <c r="CZ24" s="742">
        <v>44.8</v>
      </c>
      <c r="DA24" s="713"/>
      <c r="DB24" s="713"/>
      <c r="DC24" s="745"/>
      <c r="DD24" s="740">
        <v>63431709</v>
      </c>
      <c r="DE24" s="698"/>
      <c r="DF24" s="698"/>
      <c r="DG24" s="698"/>
      <c r="DH24" s="698"/>
      <c r="DI24" s="698"/>
      <c r="DJ24" s="698"/>
      <c r="DK24" s="741"/>
      <c r="DL24" s="740">
        <v>62715320</v>
      </c>
      <c r="DM24" s="698"/>
      <c r="DN24" s="698"/>
      <c r="DO24" s="698"/>
      <c r="DP24" s="698"/>
      <c r="DQ24" s="698"/>
      <c r="DR24" s="698"/>
      <c r="DS24" s="698"/>
      <c r="DT24" s="698"/>
      <c r="DU24" s="698"/>
      <c r="DV24" s="741"/>
      <c r="DW24" s="742">
        <v>62.7</v>
      </c>
      <c r="DX24" s="713"/>
      <c r="DY24" s="713"/>
      <c r="DZ24" s="713"/>
      <c r="EA24" s="713"/>
      <c r="EB24" s="713"/>
      <c r="EC24" s="743"/>
    </row>
    <row r="25" spans="2:133" ht="11.25" customHeight="1" x14ac:dyDescent="0.2">
      <c r="B25" s="639" t="s">
        <v>288</v>
      </c>
      <c r="C25" s="640"/>
      <c r="D25" s="640"/>
      <c r="E25" s="640"/>
      <c r="F25" s="640"/>
      <c r="G25" s="640"/>
      <c r="H25" s="640"/>
      <c r="I25" s="640"/>
      <c r="J25" s="640"/>
      <c r="K25" s="640"/>
      <c r="L25" s="640"/>
      <c r="M25" s="640"/>
      <c r="N25" s="640"/>
      <c r="O25" s="640"/>
      <c r="P25" s="640"/>
      <c r="Q25" s="641"/>
      <c r="R25" s="642" t="s">
        <v>134</v>
      </c>
      <c r="S25" s="643"/>
      <c r="T25" s="643"/>
      <c r="U25" s="643"/>
      <c r="V25" s="643"/>
      <c r="W25" s="643"/>
      <c r="X25" s="643"/>
      <c r="Y25" s="644"/>
      <c r="Z25" s="675" t="s">
        <v>134</v>
      </c>
      <c r="AA25" s="675"/>
      <c r="AB25" s="675"/>
      <c r="AC25" s="675"/>
      <c r="AD25" s="676" t="s">
        <v>134</v>
      </c>
      <c r="AE25" s="676"/>
      <c r="AF25" s="676"/>
      <c r="AG25" s="676"/>
      <c r="AH25" s="676"/>
      <c r="AI25" s="676"/>
      <c r="AJ25" s="676"/>
      <c r="AK25" s="676"/>
      <c r="AL25" s="645" t="s">
        <v>134</v>
      </c>
      <c r="AM25" s="646"/>
      <c r="AN25" s="646"/>
      <c r="AO25" s="677"/>
      <c r="AP25" s="736" t="s">
        <v>289</v>
      </c>
      <c r="AQ25" s="744"/>
      <c r="AR25" s="744"/>
      <c r="AS25" s="744"/>
      <c r="AT25" s="744"/>
      <c r="AU25" s="744"/>
      <c r="AV25" s="744"/>
      <c r="AW25" s="744"/>
      <c r="AX25" s="744"/>
      <c r="AY25" s="744"/>
      <c r="AZ25" s="744"/>
      <c r="BA25" s="744"/>
      <c r="BB25" s="744"/>
      <c r="BC25" s="744"/>
      <c r="BD25" s="744"/>
      <c r="BE25" s="744"/>
      <c r="BF25" s="738"/>
      <c r="BG25" s="642" t="s">
        <v>134</v>
      </c>
      <c r="BH25" s="643"/>
      <c r="BI25" s="643"/>
      <c r="BJ25" s="643"/>
      <c r="BK25" s="643"/>
      <c r="BL25" s="643"/>
      <c r="BM25" s="643"/>
      <c r="BN25" s="644"/>
      <c r="BO25" s="675" t="s">
        <v>134</v>
      </c>
      <c r="BP25" s="675"/>
      <c r="BQ25" s="675"/>
      <c r="BR25" s="675"/>
      <c r="BS25" s="648" t="s">
        <v>134</v>
      </c>
      <c r="BT25" s="643"/>
      <c r="BU25" s="643"/>
      <c r="BV25" s="643"/>
      <c r="BW25" s="643"/>
      <c r="BX25" s="643"/>
      <c r="BY25" s="643"/>
      <c r="BZ25" s="643"/>
      <c r="CA25" s="643"/>
      <c r="CB25" s="689"/>
      <c r="CD25" s="681" t="s">
        <v>290</v>
      </c>
      <c r="CE25" s="682"/>
      <c r="CF25" s="682"/>
      <c r="CG25" s="682"/>
      <c r="CH25" s="682"/>
      <c r="CI25" s="682"/>
      <c r="CJ25" s="682"/>
      <c r="CK25" s="682"/>
      <c r="CL25" s="682"/>
      <c r="CM25" s="682"/>
      <c r="CN25" s="682"/>
      <c r="CO25" s="682"/>
      <c r="CP25" s="682"/>
      <c r="CQ25" s="683"/>
      <c r="CR25" s="642">
        <v>25824438</v>
      </c>
      <c r="CS25" s="661"/>
      <c r="CT25" s="661"/>
      <c r="CU25" s="661"/>
      <c r="CV25" s="661"/>
      <c r="CW25" s="661"/>
      <c r="CX25" s="661"/>
      <c r="CY25" s="662"/>
      <c r="CZ25" s="645">
        <v>9.4</v>
      </c>
      <c r="DA25" s="663"/>
      <c r="DB25" s="663"/>
      <c r="DC25" s="664"/>
      <c r="DD25" s="648">
        <v>23499281</v>
      </c>
      <c r="DE25" s="661"/>
      <c r="DF25" s="661"/>
      <c r="DG25" s="661"/>
      <c r="DH25" s="661"/>
      <c r="DI25" s="661"/>
      <c r="DJ25" s="661"/>
      <c r="DK25" s="662"/>
      <c r="DL25" s="648">
        <v>22918050</v>
      </c>
      <c r="DM25" s="661"/>
      <c r="DN25" s="661"/>
      <c r="DO25" s="661"/>
      <c r="DP25" s="661"/>
      <c r="DQ25" s="661"/>
      <c r="DR25" s="661"/>
      <c r="DS25" s="661"/>
      <c r="DT25" s="661"/>
      <c r="DU25" s="661"/>
      <c r="DV25" s="662"/>
      <c r="DW25" s="645">
        <v>22.9</v>
      </c>
      <c r="DX25" s="663"/>
      <c r="DY25" s="663"/>
      <c r="DZ25" s="663"/>
      <c r="EA25" s="663"/>
      <c r="EB25" s="663"/>
      <c r="EC25" s="684"/>
    </row>
    <row r="26" spans="2:133" ht="11.25" customHeight="1" x14ac:dyDescent="0.2">
      <c r="B26" s="639" t="s">
        <v>291</v>
      </c>
      <c r="C26" s="640"/>
      <c r="D26" s="640"/>
      <c r="E26" s="640"/>
      <c r="F26" s="640"/>
      <c r="G26" s="640"/>
      <c r="H26" s="640"/>
      <c r="I26" s="640"/>
      <c r="J26" s="640"/>
      <c r="K26" s="640"/>
      <c r="L26" s="640"/>
      <c r="M26" s="640"/>
      <c r="N26" s="640"/>
      <c r="O26" s="640"/>
      <c r="P26" s="640"/>
      <c r="Q26" s="641"/>
      <c r="R26" s="642">
        <v>99538951</v>
      </c>
      <c r="S26" s="643"/>
      <c r="T26" s="643"/>
      <c r="U26" s="643"/>
      <c r="V26" s="643"/>
      <c r="W26" s="643"/>
      <c r="X26" s="643"/>
      <c r="Y26" s="644"/>
      <c r="Z26" s="675">
        <v>35.4</v>
      </c>
      <c r="AA26" s="675"/>
      <c r="AB26" s="675"/>
      <c r="AC26" s="675"/>
      <c r="AD26" s="676">
        <v>93908886</v>
      </c>
      <c r="AE26" s="676"/>
      <c r="AF26" s="676"/>
      <c r="AG26" s="676"/>
      <c r="AH26" s="676"/>
      <c r="AI26" s="676"/>
      <c r="AJ26" s="676"/>
      <c r="AK26" s="676"/>
      <c r="AL26" s="645">
        <v>99.5</v>
      </c>
      <c r="AM26" s="646"/>
      <c r="AN26" s="646"/>
      <c r="AO26" s="677"/>
      <c r="AP26" s="736" t="s">
        <v>292</v>
      </c>
      <c r="AQ26" s="737"/>
      <c r="AR26" s="737"/>
      <c r="AS26" s="737"/>
      <c r="AT26" s="737"/>
      <c r="AU26" s="737"/>
      <c r="AV26" s="737"/>
      <c r="AW26" s="737"/>
      <c r="AX26" s="737"/>
      <c r="AY26" s="737"/>
      <c r="AZ26" s="737"/>
      <c r="BA26" s="737"/>
      <c r="BB26" s="737"/>
      <c r="BC26" s="737"/>
      <c r="BD26" s="737"/>
      <c r="BE26" s="737"/>
      <c r="BF26" s="738"/>
      <c r="BG26" s="642" t="s">
        <v>176</v>
      </c>
      <c r="BH26" s="643"/>
      <c r="BI26" s="643"/>
      <c r="BJ26" s="643"/>
      <c r="BK26" s="643"/>
      <c r="BL26" s="643"/>
      <c r="BM26" s="643"/>
      <c r="BN26" s="644"/>
      <c r="BO26" s="675" t="s">
        <v>134</v>
      </c>
      <c r="BP26" s="675"/>
      <c r="BQ26" s="675"/>
      <c r="BR26" s="675"/>
      <c r="BS26" s="648" t="s">
        <v>134</v>
      </c>
      <c r="BT26" s="643"/>
      <c r="BU26" s="643"/>
      <c r="BV26" s="643"/>
      <c r="BW26" s="643"/>
      <c r="BX26" s="643"/>
      <c r="BY26" s="643"/>
      <c r="BZ26" s="643"/>
      <c r="CA26" s="643"/>
      <c r="CB26" s="689"/>
      <c r="CD26" s="681" t="s">
        <v>293</v>
      </c>
      <c r="CE26" s="682"/>
      <c r="CF26" s="682"/>
      <c r="CG26" s="682"/>
      <c r="CH26" s="682"/>
      <c r="CI26" s="682"/>
      <c r="CJ26" s="682"/>
      <c r="CK26" s="682"/>
      <c r="CL26" s="682"/>
      <c r="CM26" s="682"/>
      <c r="CN26" s="682"/>
      <c r="CO26" s="682"/>
      <c r="CP26" s="682"/>
      <c r="CQ26" s="683"/>
      <c r="CR26" s="642">
        <v>17084988</v>
      </c>
      <c r="CS26" s="643"/>
      <c r="CT26" s="643"/>
      <c r="CU26" s="643"/>
      <c r="CV26" s="643"/>
      <c r="CW26" s="643"/>
      <c r="CX26" s="643"/>
      <c r="CY26" s="644"/>
      <c r="CZ26" s="645">
        <v>6.2</v>
      </c>
      <c r="DA26" s="663"/>
      <c r="DB26" s="663"/>
      <c r="DC26" s="664"/>
      <c r="DD26" s="648">
        <v>15269338</v>
      </c>
      <c r="DE26" s="643"/>
      <c r="DF26" s="643"/>
      <c r="DG26" s="643"/>
      <c r="DH26" s="643"/>
      <c r="DI26" s="643"/>
      <c r="DJ26" s="643"/>
      <c r="DK26" s="644"/>
      <c r="DL26" s="648" t="s">
        <v>134</v>
      </c>
      <c r="DM26" s="643"/>
      <c r="DN26" s="643"/>
      <c r="DO26" s="643"/>
      <c r="DP26" s="643"/>
      <c r="DQ26" s="643"/>
      <c r="DR26" s="643"/>
      <c r="DS26" s="643"/>
      <c r="DT26" s="643"/>
      <c r="DU26" s="643"/>
      <c r="DV26" s="644"/>
      <c r="DW26" s="645" t="s">
        <v>134</v>
      </c>
      <c r="DX26" s="663"/>
      <c r="DY26" s="663"/>
      <c r="DZ26" s="663"/>
      <c r="EA26" s="663"/>
      <c r="EB26" s="663"/>
      <c r="EC26" s="684"/>
    </row>
    <row r="27" spans="2:133" ht="11.25" customHeight="1" x14ac:dyDescent="0.2">
      <c r="B27" s="639" t="s">
        <v>294</v>
      </c>
      <c r="C27" s="640"/>
      <c r="D27" s="640"/>
      <c r="E27" s="640"/>
      <c r="F27" s="640"/>
      <c r="G27" s="640"/>
      <c r="H27" s="640"/>
      <c r="I27" s="640"/>
      <c r="J27" s="640"/>
      <c r="K27" s="640"/>
      <c r="L27" s="640"/>
      <c r="M27" s="640"/>
      <c r="N27" s="640"/>
      <c r="O27" s="640"/>
      <c r="P27" s="640"/>
      <c r="Q27" s="641"/>
      <c r="R27" s="642">
        <v>60618</v>
      </c>
      <c r="S27" s="643"/>
      <c r="T27" s="643"/>
      <c r="U27" s="643"/>
      <c r="V27" s="643"/>
      <c r="W27" s="643"/>
      <c r="X27" s="643"/>
      <c r="Y27" s="644"/>
      <c r="Z27" s="675">
        <v>0</v>
      </c>
      <c r="AA27" s="675"/>
      <c r="AB27" s="675"/>
      <c r="AC27" s="675"/>
      <c r="AD27" s="676">
        <v>60618</v>
      </c>
      <c r="AE27" s="676"/>
      <c r="AF27" s="676"/>
      <c r="AG27" s="676"/>
      <c r="AH27" s="676"/>
      <c r="AI27" s="676"/>
      <c r="AJ27" s="676"/>
      <c r="AK27" s="676"/>
      <c r="AL27" s="645">
        <v>0.1</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53635757</v>
      </c>
      <c r="BH27" s="643"/>
      <c r="BI27" s="643"/>
      <c r="BJ27" s="643"/>
      <c r="BK27" s="643"/>
      <c r="BL27" s="643"/>
      <c r="BM27" s="643"/>
      <c r="BN27" s="644"/>
      <c r="BO27" s="675">
        <v>100</v>
      </c>
      <c r="BP27" s="675"/>
      <c r="BQ27" s="675"/>
      <c r="BR27" s="675"/>
      <c r="BS27" s="648">
        <v>758607</v>
      </c>
      <c r="BT27" s="643"/>
      <c r="BU27" s="643"/>
      <c r="BV27" s="643"/>
      <c r="BW27" s="643"/>
      <c r="BX27" s="643"/>
      <c r="BY27" s="643"/>
      <c r="BZ27" s="643"/>
      <c r="CA27" s="643"/>
      <c r="CB27" s="689"/>
      <c r="CD27" s="681" t="s">
        <v>296</v>
      </c>
      <c r="CE27" s="682"/>
      <c r="CF27" s="682"/>
      <c r="CG27" s="682"/>
      <c r="CH27" s="682"/>
      <c r="CI27" s="682"/>
      <c r="CJ27" s="682"/>
      <c r="CK27" s="682"/>
      <c r="CL27" s="682"/>
      <c r="CM27" s="682"/>
      <c r="CN27" s="682"/>
      <c r="CO27" s="682"/>
      <c r="CP27" s="682"/>
      <c r="CQ27" s="683"/>
      <c r="CR27" s="642">
        <v>74895150</v>
      </c>
      <c r="CS27" s="661"/>
      <c r="CT27" s="661"/>
      <c r="CU27" s="661"/>
      <c r="CV27" s="661"/>
      <c r="CW27" s="661"/>
      <c r="CX27" s="661"/>
      <c r="CY27" s="662"/>
      <c r="CZ27" s="645">
        <v>27.2</v>
      </c>
      <c r="DA27" s="663"/>
      <c r="DB27" s="663"/>
      <c r="DC27" s="664"/>
      <c r="DD27" s="648">
        <v>18441950</v>
      </c>
      <c r="DE27" s="661"/>
      <c r="DF27" s="661"/>
      <c r="DG27" s="661"/>
      <c r="DH27" s="661"/>
      <c r="DI27" s="661"/>
      <c r="DJ27" s="661"/>
      <c r="DK27" s="662"/>
      <c r="DL27" s="648">
        <v>18410892</v>
      </c>
      <c r="DM27" s="661"/>
      <c r="DN27" s="661"/>
      <c r="DO27" s="661"/>
      <c r="DP27" s="661"/>
      <c r="DQ27" s="661"/>
      <c r="DR27" s="661"/>
      <c r="DS27" s="661"/>
      <c r="DT27" s="661"/>
      <c r="DU27" s="661"/>
      <c r="DV27" s="662"/>
      <c r="DW27" s="645">
        <v>18.399999999999999</v>
      </c>
      <c r="DX27" s="663"/>
      <c r="DY27" s="663"/>
      <c r="DZ27" s="663"/>
      <c r="EA27" s="663"/>
      <c r="EB27" s="663"/>
      <c r="EC27" s="684"/>
    </row>
    <row r="28" spans="2:133" ht="11.25" customHeight="1" x14ac:dyDescent="0.2">
      <c r="B28" s="639" t="s">
        <v>297</v>
      </c>
      <c r="C28" s="640"/>
      <c r="D28" s="640"/>
      <c r="E28" s="640"/>
      <c r="F28" s="640"/>
      <c r="G28" s="640"/>
      <c r="H28" s="640"/>
      <c r="I28" s="640"/>
      <c r="J28" s="640"/>
      <c r="K28" s="640"/>
      <c r="L28" s="640"/>
      <c r="M28" s="640"/>
      <c r="N28" s="640"/>
      <c r="O28" s="640"/>
      <c r="P28" s="640"/>
      <c r="Q28" s="641"/>
      <c r="R28" s="642">
        <v>1503678</v>
      </c>
      <c r="S28" s="643"/>
      <c r="T28" s="643"/>
      <c r="U28" s="643"/>
      <c r="V28" s="643"/>
      <c r="W28" s="643"/>
      <c r="X28" s="643"/>
      <c r="Y28" s="644"/>
      <c r="Z28" s="675">
        <v>0.5</v>
      </c>
      <c r="AA28" s="675"/>
      <c r="AB28" s="675"/>
      <c r="AC28" s="675"/>
      <c r="AD28" s="676" t="s">
        <v>134</v>
      </c>
      <c r="AE28" s="676"/>
      <c r="AF28" s="676"/>
      <c r="AG28" s="676"/>
      <c r="AH28" s="676"/>
      <c r="AI28" s="676"/>
      <c r="AJ28" s="676"/>
      <c r="AK28" s="676"/>
      <c r="AL28" s="645" t="s">
        <v>134</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298</v>
      </c>
      <c r="CE28" s="682"/>
      <c r="CF28" s="682"/>
      <c r="CG28" s="682"/>
      <c r="CH28" s="682"/>
      <c r="CI28" s="682"/>
      <c r="CJ28" s="682"/>
      <c r="CK28" s="682"/>
      <c r="CL28" s="682"/>
      <c r="CM28" s="682"/>
      <c r="CN28" s="682"/>
      <c r="CO28" s="682"/>
      <c r="CP28" s="682"/>
      <c r="CQ28" s="683"/>
      <c r="CR28" s="642">
        <v>22556828</v>
      </c>
      <c r="CS28" s="643"/>
      <c r="CT28" s="643"/>
      <c r="CU28" s="643"/>
      <c r="CV28" s="643"/>
      <c r="CW28" s="643"/>
      <c r="CX28" s="643"/>
      <c r="CY28" s="644"/>
      <c r="CZ28" s="645">
        <v>8.1999999999999993</v>
      </c>
      <c r="DA28" s="663"/>
      <c r="DB28" s="663"/>
      <c r="DC28" s="664"/>
      <c r="DD28" s="648">
        <v>21490478</v>
      </c>
      <c r="DE28" s="643"/>
      <c r="DF28" s="643"/>
      <c r="DG28" s="643"/>
      <c r="DH28" s="643"/>
      <c r="DI28" s="643"/>
      <c r="DJ28" s="643"/>
      <c r="DK28" s="644"/>
      <c r="DL28" s="648">
        <v>21386378</v>
      </c>
      <c r="DM28" s="643"/>
      <c r="DN28" s="643"/>
      <c r="DO28" s="643"/>
      <c r="DP28" s="643"/>
      <c r="DQ28" s="643"/>
      <c r="DR28" s="643"/>
      <c r="DS28" s="643"/>
      <c r="DT28" s="643"/>
      <c r="DU28" s="643"/>
      <c r="DV28" s="644"/>
      <c r="DW28" s="645">
        <v>21.4</v>
      </c>
      <c r="DX28" s="663"/>
      <c r="DY28" s="663"/>
      <c r="DZ28" s="663"/>
      <c r="EA28" s="663"/>
      <c r="EB28" s="663"/>
      <c r="EC28" s="684"/>
    </row>
    <row r="29" spans="2:133" ht="11.25" customHeight="1" x14ac:dyDescent="0.2">
      <c r="B29" s="639" t="s">
        <v>299</v>
      </c>
      <c r="C29" s="640"/>
      <c r="D29" s="640"/>
      <c r="E29" s="640"/>
      <c r="F29" s="640"/>
      <c r="G29" s="640"/>
      <c r="H29" s="640"/>
      <c r="I29" s="640"/>
      <c r="J29" s="640"/>
      <c r="K29" s="640"/>
      <c r="L29" s="640"/>
      <c r="M29" s="640"/>
      <c r="N29" s="640"/>
      <c r="O29" s="640"/>
      <c r="P29" s="640"/>
      <c r="Q29" s="641"/>
      <c r="R29" s="642">
        <v>3135985</v>
      </c>
      <c r="S29" s="643"/>
      <c r="T29" s="643"/>
      <c r="U29" s="643"/>
      <c r="V29" s="643"/>
      <c r="W29" s="643"/>
      <c r="X29" s="643"/>
      <c r="Y29" s="644"/>
      <c r="Z29" s="675">
        <v>1.1000000000000001</v>
      </c>
      <c r="AA29" s="675"/>
      <c r="AB29" s="675"/>
      <c r="AC29" s="675"/>
      <c r="AD29" s="676">
        <v>234562</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300</v>
      </c>
      <c r="CE29" s="728"/>
      <c r="CF29" s="681" t="s">
        <v>69</v>
      </c>
      <c r="CG29" s="682"/>
      <c r="CH29" s="682"/>
      <c r="CI29" s="682"/>
      <c r="CJ29" s="682"/>
      <c r="CK29" s="682"/>
      <c r="CL29" s="682"/>
      <c r="CM29" s="682"/>
      <c r="CN29" s="682"/>
      <c r="CO29" s="682"/>
      <c r="CP29" s="682"/>
      <c r="CQ29" s="683"/>
      <c r="CR29" s="642">
        <v>22556597</v>
      </c>
      <c r="CS29" s="661"/>
      <c r="CT29" s="661"/>
      <c r="CU29" s="661"/>
      <c r="CV29" s="661"/>
      <c r="CW29" s="661"/>
      <c r="CX29" s="661"/>
      <c r="CY29" s="662"/>
      <c r="CZ29" s="645">
        <v>8.1999999999999993</v>
      </c>
      <c r="DA29" s="663"/>
      <c r="DB29" s="663"/>
      <c r="DC29" s="664"/>
      <c r="DD29" s="648">
        <v>21490247</v>
      </c>
      <c r="DE29" s="661"/>
      <c r="DF29" s="661"/>
      <c r="DG29" s="661"/>
      <c r="DH29" s="661"/>
      <c r="DI29" s="661"/>
      <c r="DJ29" s="661"/>
      <c r="DK29" s="662"/>
      <c r="DL29" s="648">
        <v>21386147</v>
      </c>
      <c r="DM29" s="661"/>
      <c r="DN29" s="661"/>
      <c r="DO29" s="661"/>
      <c r="DP29" s="661"/>
      <c r="DQ29" s="661"/>
      <c r="DR29" s="661"/>
      <c r="DS29" s="661"/>
      <c r="DT29" s="661"/>
      <c r="DU29" s="661"/>
      <c r="DV29" s="662"/>
      <c r="DW29" s="645">
        <v>21.4</v>
      </c>
      <c r="DX29" s="663"/>
      <c r="DY29" s="663"/>
      <c r="DZ29" s="663"/>
      <c r="EA29" s="663"/>
      <c r="EB29" s="663"/>
      <c r="EC29" s="684"/>
    </row>
    <row r="30" spans="2:133" ht="11.25" customHeight="1" x14ac:dyDescent="0.2">
      <c r="B30" s="639" t="s">
        <v>301</v>
      </c>
      <c r="C30" s="640"/>
      <c r="D30" s="640"/>
      <c r="E30" s="640"/>
      <c r="F30" s="640"/>
      <c r="G30" s="640"/>
      <c r="H30" s="640"/>
      <c r="I30" s="640"/>
      <c r="J30" s="640"/>
      <c r="K30" s="640"/>
      <c r="L30" s="640"/>
      <c r="M30" s="640"/>
      <c r="N30" s="640"/>
      <c r="O30" s="640"/>
      <c r="P30" s="640"/>
      <c r="Q30" s="641"/>
      <c r="R30" s="642">
        <v>715899</v>
      </c>
      <c r="S30" s="643"/>
      <c r="T30" s="643"/>
      <c r="U30" s="643"/>
      <c r="V30" s="643"/>
      <c r="W30" s="643"/>
      <c r="X30" s="643"/>
      <c r="Y30" s="644"/>
      <c r="Z30" s="675">
        <v>0.3</v>
      </c>
      <c r="AA30" s="675"/>
      <c r="AB30" s="675"/>
      <c r="AC30" s="675"/>
      <c r="AD30" s="676">
        <v>3</v>
      </c>
      <c r="AE30" s="676"/>
      <c r="AF30" s="676"/>
      <c r="AG30" s="676"/>
      <c r="AH30" s="676"/>
      <c r="AI30" s="676"/>
      <c r="AJ30" s="676"/>
      <c r="AK30" s="676"/>
      <c r="AL30" s="645">
        <v>0</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302</v>
      </c>
      <c r="BH30" s="716"/>
      <c r="BI30" s="716"/>
      <c r="BJ30" s="716"/>
      <c r="BK30" s="716"/>
      <c r="BL30" s="716"/>
      <c r="BM30" s="716"/>
      <c r="BN30" s="716"/>
      <c r="BO30" s="716"/>
      <c r="BP30" s="716"/>
      <c r="BQ30" s="717"/>
      <c r="BR30" s="703" t="s">
        <v>303</v>
      </c>
      <c r="BS30" s="716"/>
      <c r="BT30" s="716"/>
      <c r="BU30" s="716"/>
      <c r="BV30" s="716"/>
      <c r="BW30" s="716"/>
      <c r="BX30" s="716"/>
      <c r="BY30" s="716"/>
      <c r="BZ30" s="716"/>
      <c r="CA30" s="716"/>
      <c r="CB30" s="717"/>
      <c r="CD30" s="729"/>
      <c r="CE30" s="730"/>
      <c r="CF30" s="681" t="s">
        <v>304</v>
      </c>
      <c r="CG30" s="682"/>
      <c r="CH30" s="682"/>
      <c r="CI30" s="682"/>
      <c r="CJ30" s="682"/>
      <c r="CK30" s="682"/>
      <c r="CL30" s="682"/>
      <c r="CM30" s="682"/>
      <c r="CN30" s="682"/>
      <c r="CO30" s="682"/>
      <c r="CP30" s="682"/>
      <c r="CQ30" s="683"/>
      <c r="CR30" s="642">
        <v>21241090</v>
      </c>
      <c r="CS30" s="643"/>
      <c r="CT30" s="643"/>
      <c r="CU30" s="643"/>
      <c r="CV30" s="643"/>
      <c r="CW30" s="643"/>
      <c r="CX30" s="643"/>
      <c r="CY30" s="644"/>
      <c r="CZ30" s="645">
        <v>7.7</v>
      </c>
      <c r="DA30" s="663"/>
      <c r="DB30" s="663"/>
      <c r="DC30" s="664"/>
      <c r="DD30" s="648">
        <v>20291026</v>
      </c>
      <c r="DE30" s="643"/>
      <c r="DF30" s="643"/>
      <c r="DG30" s="643"/>
      <c r="DH30" s="643"/>
      <c r="DI30" s="643"/>
      <c r="DJ30" s="643"/>
      <c r="DK30" s="644"/>
      <c r="DL30" s="648">
        <v>20186926</v>
      </c>
      <c r="DM30" s="643"/>
      <c r="DN30" s="643"/>
      <c r="DO30" s="643"/>
      <c r="DP30" s="643"/>
      <c r="DQ30" s="643"/>
      <c r="DR30" s="643"/>
      <c r="DS30" s="643"/>
      <c r="DT30" s="643"/>
      <c r="DU30" s="643"/>
      <c r="DV30" s="644"/>
      <c r="DW30" s="645">
        <v>20.2</v>
      </c>
      <c r="DX30" s="663"/>
      <c r="DY30" s="663"/>
      <c r="DZ30" s="663"/>
      <c r="EA30" s="663"/>
      <c r="EB30" s="663"/>
      <c r="EC30" s="684"/>
    </row>
    <row r="31" spans="2:133" ht="11.25" customHeight="1" x14ac:dyDescent="0.2">
      <c r="B31" s="639" t="s">
        <v>305</v>
      </c>
      <c r="C31" s="640"/>
      <c r="D31" s="640"/>
      <c r="E31" s="640"/>
      <c r="F31" s="640"/>
      <c r="G31" s="640"/>
      <c r="H31" s="640"/>
      <c r="I31" s="640"/>
      <c r="J31" s="640"/>
      <c r="K31" s="640"/>
      <c r="L31" s="640"/>
      <c r="M31" s="640"/>
      <c r="N31" s="640"/>
      <c r="O31" s="640"/>
      <c r="P31" s="640"/>
      <c r="Q31" s="641"/>
      <c r="R31" s="642">
        <v>106517906</v>
      </c>
      <c r="S31" s="643"/>
      <c r="T31" s="643"/>
      <c r="U31" s="643"/>
      <c r="V31" s="643"/>
      <c r="W31" s="643"/>
      <c r="X31" s="643"/>
      <c r="Y31" s="644"/>
      <c r="Z31" s="675">
        <v>37.9</v>
      </c>
      <c r="AA31" s="675"/>
      <c r="AB31" s="675"/>
      <c r="AC31" s="675"/>
      <c r="AD31" s="676" t="s">
        <v>134</v>
      </c>
      <c r="AE31" s="676"/>
      <c r="AF31" s="676"/>
      <c r="AG31" s="676"/>
      <c r="AH31" s="676"/>
      <c r="AI31" s="676"/>
      <c r="AJ31" s="676"/>
      <c r="AK31" s="676"/>
      <c r="AL31" s="645" t="s">
        <v>134</v>
      </c>
      <c r="AM31" s="646"/>
      <c r="AN31" s="646"/>
      <c r="AO31" s="677"/>
      <c r="AP31" s="718" t="s">
        <v>306</v>
      </c>
      <c r="AQ31" s="719"/>
      <c r="AR31" s="719"/>
      <c r="AS31" s="719"/>
      <c r="AT31" s="724" t="s">
        <v>307</v>
      </c>
      <c r="AU31" s="231"/>
      <c r="AV31" s="231"/>
      <c r="AW31" s="231"/>
      <c r="AX31" s="708" t="s">
        <v>184</v>
      </c>
      <c r="AY31" s="709"/>
      <c r="AZ31" s="709"/>
      <c r="BA31" s="709"/>
      <c r="BB31" s="709"/>
      <c r="BC31" s="709"/>
      <c r="BD31" s="709"/>
      <c r="BE31" s="709"/>
      <c r="BF31" s="710"/>
      <c r="BG31" s="711">
        <v>98.4</v>
      </c>
      <c r="BH31" s="712"/>
      <c r="BI31" s="712"/>
      <c r="BJ31" s="712"/>
      <c r="BK31" s="712"/>
      <c r="BL31" s="712"/>
      <c r="BM31" s="713">
        <v>96.8</v>
      </c>
      <c r="BN31" s="712"/>
      <c r="BO31" s="712"/>
      <c r="BP31" s="712"/>
      <c r="BQ31" s="714"/>
      <c r="BR31" s="711">
        <v>99.1</v>
      </c>
      <c r="BS31" s="712"/>
      <c r="BT31" s="712"/>
      <c r="BU31" s="712"/>
      <c r="BV31" s="712"/>
      <c r="BW31" s="712"/>
      <c r="BX31" s="713">
        <v>97.6</v>
      </c>
      <c r="BY31" s="712"/>
      <c r="BZ31" s="712"/>
      <c r="CA31" s="712"/>
      <c r="CB31" s="714"/>
      <c r="CD31" s="729"/>
      <c r="CE31" s="730"/>
      <c r="CF31" s="681" t="s">
        <v>308</v>
      </c>
      <c r="CG31" s="682"/>
      <c r="CH31" s="682"/>
      <c r="CI31" s="682"/>
      <c r="CJ31" s="682"/>
      <c r="CK31" s="682"/>
      <c r="CL31" s="682"/>
      <c r="CM31" s="682"/>
      <c r="CN31" s="682"/>
      <c r="CO31" s="682"/>
      <c r="CP31" s="682"/>
      <c r="CQ31" s="683"/>
      <c r="CR31" s="642">
        <v>1315507</v>
      </c>
      <c r="CS31" s="661"/>
      <c r="CT31" s="661"/>
      <c r="CU31" s="661"/>
      <c r="CV31" s="661"/>
      <c r="CW31" s="661"/>
      <c r="CX31" s="661"/>
      <c r="CY31" s="662"/>
      <c r="CZ31" s="645">
        <v>0.5</v>
      </c>
      <c r="DA31" s="663"/>
      <c r="DB31" s="663"/>
      <c r="DC31" s="664"/>
      <c r="DD31" s="648">
        <v>1199221</v>
      </c>
      <c r="DE31" s="661"/>
      <c r="DF31" s="661"/>
      <c r="DG31" s="661"/>
      <c r="DH31" s="661"/>
      <c r="DI31" s="661"/>
      <c r="DJ31" s="661"/>
      <c r="DK31" s="662"/>
      <c r="DL31" s="648">
        <v>1199221</v>
      </c>
      <c r="DM31" s="661"/>
      <c r="DN31" s="661"/>
      <c r="DO31" s="661"/>
      <c r="DP31" s="661"/>
      <c r="DQ31" s="661"/>
      <c r="DR31" s="661"/>
      <c r="DS31" s="661"/>
      <c r="DT31" s="661"/>
      <c r="DU31" s="661"/>
      <c r="DV31" s="662"/>
      <c r="DW31" s="645">
        <v>1.2</v>
      </c>
      <c r="DX31" s="663"/>
      <c r="DY31" s="663"/>
      <c r="DZ31" s="663"/>
      <c r="EA31" s="663"/>
      <c r="EB31" s="663"/>
      <c r="EC31" s="684"/>
    </row>
    <row r="32" spans="2:133" ht="11.25" customHeight="1" x14ac:dyDescent="0.2">
      <c r="B32" s="733" t="s">
        <v>309</v>
      </c>
      <c r="C32" s="734"/>
      <c r="D32" s="734"/>
      <c r="E32" s="734"/>
      <c r="F32" s="734"/>
      <c r="G32" s="734"/>
      <c r="H32" s="734"/>
      <c r="I32" s="734"/>
      <c r="J32" s="734"/>
      <c r="K32" s="734"/>
      <c r="L32" s="734"/>
      <c r="M32" s="734"/>
      <c r="N32" s="734"/>
      <c r="O32" s="734"/>
      <c r="P32" s="734"/>
      <c r="Q32" s="735"/>
      <c r="R32" s="642">
        <v>300</v>
      </c>
      <c r="S32" s="643"/>
      <c r="T32" s="643"/>
      <c r="U32" s="643"/>
      <c r="V32" s="643"/>
      <c r="W32" s="643"/>
      <c r="X32" s="643"/>
      <c r="Y32" s="644"/>
      <c r="Z32" s="675">
        <v>0</v>
      </c>
      <c r="AA32" s="675"/>
      <c r="AB32" s="675"/>
      <c r="AC32" s="675"/>
      <c r="AD32" s="676">
        <v>300</v>
      </c>
      <c r="AE32" s="676"/>
      <c r="AF32" s="676"/>
      <c r="AG32" s="676"/>
      <c r="AH32" s="676"/>
      <c r="AI32" s="676"/>
      <c r="AJ32" s="676"/>
      <c r="AK32" s="676"/>
      <c r="AL32" s="645">
        <v>0</v>
      </c>
      <c r="AM32" s="646"/>
      <c r="AN32" s="646"/>
      <c r="AO32" s="677"/>
      <c r="AP32" s="720"/>
      <c r="AQ32" s="721"/>
      <c r="AR32" s="721"/>
      <c r="AS32" s="721"/>
      <c r="AT32" s="725"/>
      <c r="AU32" s="230" t="s">
        <v>310</v>
      </c>
      <c r="AV32" s="230"/>
      <c r="AW32" s="230"/>
      <c r="AX32" s="639" t="s">
        <v>311</v>
      </c>
      <c r="AY32" s="640"/>
      <c r="AZ32" s="640"/>
      <c r="BA32" s="640"/>
      <c r="BB32" s="640"/>
      <c r="BC32" s="640"/>
      <c r="BD32" s="640"/>
      <c r="BE32" s="640"/>
      <c r="BF32" s="641"/>
      <c r="BG32" s="715">
        <v>99</v>
      </c>
      <c r="BH32" s="661"/>
      <c r="BI32" s="661"/>
      <c r="BJ32" s="661"/>
      <c r="BK32" s="661"/>
      <c r="BL32" s="661"/>
      <c r="BM32" s="646">
        <v>97.7</v>
      </c>
      <c r="BN32" s="707"/>
      <c r="BO32" s="707"/>
      <c r="BP32" s="707"/>
      <c r="BQ32" s="688"/>
      <c r="BR32" s="715">
        <v>99.1</v>
      </c>
      <c r="BS32" s="661"/>
      <c r="BT32" s="661"/>
      <c r="BU32" s="661"/>
      <c r="BV32" s="661"/>
      <c r="BW32" s="661"/>
      <c r="BX32" s="646">
        <v>97.9</v>
      </c>
      <c r="BY32" s="707"/>
      <c r="BZ32" s="707"/>
      <c r="CA32" s="707"/>
      <c r="CB32" s="688"/>
      <c r="CD32" s="731"/>
      <c r="CE32" s="732"/>
      <c r="CF32" s="681" t="s">
        <v>312</v>
      </c>
      <c r="CG32" s="682"/>
      <c r="CH32" s="682"/>
      <c r="CI32" s="682"/>
      <c r="CJ32" s="682"/>
      <c r="CK32" s="682"/>
      <c r="CL32" s="682"/>
      <c r="CM32" s="682"/>
      <c r="CN32" s="682"/>
      <c r="CO32" s="682"/>
      <c r="CP32" s="682"/>
      <c r="CQ32" s="683"/>
      <c r="CR32" s="642">
        <v>231</v>
      </c>
      <c r="CS32" s="643"/>
      <c r="CT32" s="643"/>
      <c r="CU32" s="643"/>
      <c r="CV32" s="643"/>
      <c r="CW32" s="643"/>
      <c r="CX32" s="643"/>
      <c r="CY32" s="644"/>
      <c r="CZ32" s="645">
        <v>0</v>
      </c>
      <c r="DA32" s="663"/>
      <c r="DB32" s="663"/>
      <c r="DC32" s="664"/>
      <c r="DD32" s="648">
        <v>231</v>
      </c>
      <c r="DE32" s="643"/>
      <c r="DF32" s="643"/>
      <c r="DG32" s="643"/>
      <c r="DH32" s="643"/>
      <c r="DI32" s="643"/>
      <c r="DJ32" s="643"/>
      <c r="DK32" s="644"/>
      <c r="DL32" s="648">
        <v>231</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2">
      <c r="B33" s="639" t="s">
        <v>313</v>
      </c>
      <c r="C33" s="640"/>
      <c r="D33" s="640"/>
      <c r="E33" s="640"/>
      <c r="F33" s="640"/>
      <c r="G33" s="640"/>
      <c r="H33" s="640"/>
      <c r="I33" s="640"/>
      <c r="J33" s="640"/>
      <c r="K33" s="640"/>
      <c r="L33" s="640"/>
      <c r="M33" s="640"/>
      <c r="N33" s="640"/>
      <c r="O33" s="640"/>
      <c r="P33" s="640"/>
      <c r="Q33" s="641"/>
      <c r="R33" s="642">
        <v>15560169</v>
      </c>
      <c r="S33" s="643"/>
      <c r="T33" s="643"/>
      <c r="U33" s="643"/>
      <c r="V33" s="643"/>
      <c r="W33" s="643"/>
      <c r="X33" s="643"/>
      <c r="Y33" s="644"/>
      <c r="Z33" s="675">
        <v>5.5</v>
      </c>
      <c r="AA33" s="675"/>
      <c r="AB33" s="675"/>
      <c r="AC33" s="675"/>
      <c r="AD33" s="676" t="s">
        <v>134</v>
      </c>
      <c r="AE33" s="676"/>
      <c r="AF33" s="676"/>
      <c r="AG33" s="676"/>
      <c r="AH33" s="676"/>
      <c r="AI33" s="676"/>
      <c r="AJ33" s="676"/>
      <c r="AK33" s="676"/>
      <c r="AL33" s="645" t="s">
        <v>134</v>
      </c>
      <c r="AM33" s="646"/>
      <c r="AN33" s="646"/>
      <c r="AO33" s="677"/>
      <c r="AP33" s="722"/>
      <c r="AQ33" s="723"/>
      <c r="AR33" s="723"/>
      <c r="AS33" s="723"/>
      <c r="AT33" s="726"/>
      <c r="AU33" s="232"/>
      <c r="AV33" s="232"/>
      <c r="AW33" s="232"/>
      <c r="AX33" s="623" t="s">
        <v>314</v>
      </c>
      <c r="AY33" s="624"/>
      <c r="AZ33" s="624"/>
      <c r="BA33" s="624"/>
      <c r="BB33" s="624"/>
      <c r="BC33" s="624"/>
      <c r="BD33" s="624"/>
      <c r="BE33" s="624"/>
      <c r="BF33" s="625"/>
      <c r="BG33" s="706">
        <v>97.7</v>
      </c>
      <c r="BH33" s="627"/>
      <c r="BI33" s="627"/>
      <c r="BJ33" s="627"/>
      <c r="BK33" s="627"/>
      <c r="BL33" s="627"/>
      <c r="BM33" s="669">
        <v>95.5</v>
      </c>
      <c r="BN33" s="627"/>
      <c r="BO33" s="627"/>
      <c r="BP33" s="627"/>
      <c r="BQ33" s="671"/>
      <c r="BR33" s="706">
        <v>99</v>
      </c>
      <c r="BS33" s="627"/>
      <c r="BT33" s="627"/>
      <c r="BU33" s="627"/>
      <c r="BV33" s="627"/>
      <c r="BW33" s="627"/>
      <c r="BX33" s="669">
        <v>96.9</v>
      </c>
      <c r="BY33" s="627"/>
      <c r="BZ33" s="627"/>
      <c r="CA33" s="627"/>
      <c r="CB33" s="671"/>
      <c r="CD33" s="681" t="s">
        <v>315</v>
      </c>
      <c r="CE33" s="682"/>
      <c r="CF33" s="682"/>
      <c r="CG33" s="682"/>
      <c r="CH33" s="682"/>
      <c r="CI33" s="682"/>
      <c r="CJ33" s="682"/>
      <c r="CK33" s="682"/>
      <c r="CL33" s="682"/>
      <c r="CM33" s="682"/>
      <c r="CN33" s="682"/>
      <c r="CO33" s="682"/>
      <c r="CP33" s="682"/>
      <c r="CQ33" s="683"/>
      <c r="CR33" s="642">
        <v>113190542</v>
      </c>
      <c r="CS33" s="661"/>
      <c r="CT33" s="661"/>
      <c r="CU33" s="661"/>
      <c r="CV33" s="661"/>
      <c r="CW33" s="661"/>
      <c r="CX33" s="661"/>
      <c r="CY33" s="662"/>
      <c r="CZ33" s="645">
        <v>41.1</v>
      </c>
      <c r="DA33" s="663"/>
      <c r="DB33" s="663"/>
      <c r="DC33" s="664"/>
      <c r="DD33" s="648">
        <v>50893902</v>
      </c>
      <c r="DE33" s="661"/>
      <c r="DF33" s="661"/>
      <c r="DG33" s="661"/>
      <c r="DH33" s="661"/>
      <c r="DI33" s="661"/>
      <c r="DJ33" s="661"/>
      <c r="DK33" s="662"/>
      <c r="DL33" s="648">
        <v>34682980</v>
      </c>
      <c r="DM33" s="661"/>
      <c r="DN33" s="661"/>
      <c r="DO33" s="661"/>
      <c r="DP33" s="661"/>
      <c r="DQ33" s="661"/>
      <c r="DR33" s="661"/>
      <c r="DS33" s="661"/>
      <c r="DT33" s="661"/>
      <c r="DU33" s="661"/>
      <c r="DV33" s="662"/>
      <c r="DW33" s="645">
        <v>34.700000000000003</v>
      </c>
      <c r="DX33" s="663"/>
      <c r="DY33" s="663"/>
      <c r="DZ33" s="663"/>
      <c r="EA33" s="663"/>
      <c r="EB33" s="663"/>
      <c r="EC33" s="684"/>
    </row>
    <row r="34" spans="2:133" ht="11.25" customHeight="1" x14ac:dyDescent="0.2">
      <c r="B34" s="639" t="s">
        <v>316</v>
      </c>
      <c r="C34" s="640"/>
      <c r="D34" s="640"/>
      <c r="E34" s="640"/>
      <c r="F34" s="640"/>
      <c r="G34" s="640"/>
      <c r="H34" s="640"/>
      <c r="I34" s="640"/>
      <c r="J34" s="640"/>
      <c r="K34" s="640"/>
      <c r="L34" s="640"/>
      <c r="M34" s="640"/>
      <c r="N34" s="640"/>
      <c r="O34" s="640"/>
      <c r="P34" s="640"/>
      <c r="Q34" s="641"/>
      <c r="R34" s="642">
        <v>808307</v>
      </c>
      <c r="S34" s="643"/>
      <c r="T34" s="643"/>
      <c r="U34" s="643"/>
      <c r="V34" s="643"/>
      <c r="W34" s="643"/>
      <c r="X34" s="643"/>
      <c r="Y34" s="644"/>
      <c r="Z34" s="675">
        <v>0.3</v>
      </c>
      <c r="AA34" s="675"/>
      <c r="AB34" s="675"/>
      <c r="AC34" s="675"/>
      <c r="AD34" s="676">
        <v>189687</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317</v>
      </c>
      <c r="CE34" s="682"/>
      <c r="CF34" s="682"/>
      <c r="CG34" s="682"/>
      <c r="CH34" s="682"/>
      <c r="CI34" s="682"/>
      <c r="CJ34" s="682"/>
      <c r="CK34" s="682"/>
      <c r="CL34" s="682"/>
      <c r="CM34" s="682"/>
      <c r="CN34" s="682"/>
      <c r="CO34" s="682"/>
      <c r="CP34" s="682"/>
      <c r="CQ34" s="683"/>
      <c r="CR34" s="642">
        <v>22951715</v>
      </c>
      <c r="CS34" s="643"/>
      <c r="CT34" s="643"/>
      <c r="CU34" s="643"/>
      <c r="CV34" s="643"/>
      <c r="CW34" s="643"/>
      <c r="CX34" s="643"/>
      <c r="CY34" s="644"/>
      <c r="CZ34" s="645">
        <v>8.3000000000000007</v>
      </c>
      <c r="DA34" s="663"/>
      <c r="DB34" s="663"/>
      <c r="DC34" s="664"/>
      <c r="DD34" s="648">
        <v>16562448</v>
      </c>
      <c r="DE34" s="643"/>
      <c r="DF34" s="643"/>
      <c r="DG34" s="643"/>
      <c r="DH34" s="643"/>
      <c r="DI34" s="643"/>
      <c r="DJ34" s="643"/>
      <c r="DK34" s="644"/>
      <c r="DL34" s="648">
        <v>13870089</v>
      </c>
      <c r="DM34" s="643"/>
      <c r="DN34" s="643"/>
      <c r="DO34" s="643"/>
      <c r="DP34" s="643"/>
      <c r="DQ34" s="643"/>
      <c r="DR34" s="643"/>
      <c r="DS34" s="643"/>
      <c r="DT34" s="643"/>
      <c r="DU34" s="643"/>
      <c r="DV34" s="644"/>
      <c r="DW34" s="645">
        <v>13.9</v>
      </c>
      <c r="DX34" s="663"/>
      <c r="DY34" s="663"/>
      <c r="DZ34" s="663"/>
      <c r="EA34" s="663"/>
      <c r="EB34" s="663"/>
      <c r="EC34" s="684"/>
    </row>
    <row r="35" spans="2:133" ht="11.25" customHeight="1" x14ac:dyDescent="0.2">
      <c r="B35" s="639" t="s">
        <v>318</v>
      </c>
      <c r="C35" s="640"/>
      <c r="D35" s="640"/>
      <c r="E35" s="640"/>
      <c r="F35" s="640"/>
      <c r="G35" s="640"/>
      <c r="H35" s="640"/>
      <c r="I35" s="640"/>
      <c r="J35" s="640"/>
      <c r="K35" s="640"/>
      <c r="L35" s="640"/>
      <c r="M35" s="640"/>
      <c r="N35" s="640"/>
      <c r="O35" s="640"/>
      <c r="P35" s="640"/>
      <c r="Q35" s="641"/>
      <c r="R35" s="642">
        <v>966833</v>
      </c>
      <c r="S35" s="643"/>
      <c r="T35" s="643"/>
      <c r="U35" s="643"/>
      <c r="V35" s="643"/>
      <c r="W35" s="643"/>
      <c r="X35" s="643"/>
      <c r="Y35" s="644"/>
      <c r="Z35" s="675">
        <v>0.3</v>
      </c>
      <c r="AA35" s="675"/>
      <c r="AB35" s="675"/>
      <c r="AC35" s="675"/>
      <c r="AD35" s="676" t="s">
        <v>134</v>
      </c>
      <c r="AE35" s="676"/>
      <c r="AF35" s="676"/>
      <c r="AG35" s="676"/>
      <c r="AH35" s="676"/>
      <c r="AI35" s="676"/>
      <c r="AJ35" s="676"/>
      <c r="AK35" s="676"/>
      <c r="AL35" s="645" t="s">
        <v>134</v>
      </c>
      <c r="AM35" s="646"/>
      <c r="AN35" s="646"/>
      <c r="AO35" s="677"/>
      <c r="AP35" s="235"/>
      <c r="AQ35" s="703" t="s">
        <v>319</v>
      </c>
      <c r="AR35" s="704"/>
      <c r="AS35" s="704"/>
      <c r="AT35" s="704"/>
      <c r="AU35" s="704"/>
      <c r="AV35" s="704"/>
      <c r="AW35" s="704"/>
      <c r="AX35" s="704"/>
      <c r="AY35" s="704"/>
      <c r="AZ35" s="704"/>
      <c r="BA35" s="704"/>
      <c r="BB35" s="704"/>
      <c r="BC35" s="704"/>
      <c r="BD35" s="704"/>
      <c r="BE35" s="704"/>
      <c r="BF35" s="705"/>
      <c r="BG35" s="703" t="s">
        <v>320</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321</v>
      </c>
      <c r="CE35" s="682"/>
      <c r="CF35" s="682"/>
      <c r="CG35" s="682"/>
      <c r="CH35" s="682"/>
      <c r="CI35" s="682"/>
      <c r="CJ35" s="682"/>
      <c r="CK35" s="682"/>
      <c r="CL35" s="682"/>
      <c r="CM35" s="682"/>
      <c r="CN35" s="682"/>
      <c r="CO35" s="682"/>
      <c r="CP35" s="682"/>
      <c r="CQ35" s="683"/>
      <c r="CR35" s="642">
        <v>1650334</v>
      </c>
      <c r="CS35" s="661"/>
      <c r="CT35" s="661"/>
      <c r="CU35" s="661"/>
      <c r="CV35" s="661"/>
      <c r="CW35" s="661"/>
      <c r="CX35" s="661"/>
      <c r="CY35" s="662"/>
      <c r="CZ35" s="645">
        <v>0.6</v>
      </c>
      <c r="DA35" s="663"/>
      <c r="DB35" s="663"/>
      <c r="DC35" s="664"/>
      <c r="DD35" s="648">
        <v>1432553</v>
      </c>
      <c r="DE35" s="661"/>
      <c r="DF35" s="661"/>
      <c r="DG35" s="661"/>
      <c r="DH35" s="661"/>
      <c r="DI35" s="661"/>
      <c r="DJ35" s="661"/>
      <c r="DK35" s="662"/>
      <c r="DL35" s="648">
        <v>1343025</v>
      </c>
      <c r="DM35" s="661"/>
      <c r="DN35" s="661"/>
      <c r="DO35" s="661"/>
      <c r="DP35" s="661"/>
      <c r="DQ35" s="661"/>
      <c r="DR35" s="661"/>
      <c r="DS35" s="661"/>
      <c r="DT35" s="661"/>
      <c r="DU35" s="661"/>
      <c r="DV35" s="662"/>
      <c r="DW35" s="645">
        <v>1.3</v>
      </c>
      <c r="DX35" s="663"/>
      <c r="DY35" s="663"/>
      <c r="DZ35" s="663"/>
      <c r="EA35" s="663"/>
      <c r="EB35" s="663"/>
      <c r="EC35" s="684"/>
    </row>
    <row r="36" spans="2:133" ht="11.25" customHeight="1" x14ac:dyDescent="0.2">
      <c r="B36" s="639" t="s">
        <v>322</v>
      </c>
      <c r="C36" s="640"/>
      <c r="D36" s="640"/>
      <c r="E36" s="640"/>
      <c r="F36" s="640"/>
      <c r="G36" s="640"/>
      <c r="H36" s="640"/>
      <c r="I36" s="640"/>
      <c r="J36" s="640"/>
      <c r="K36" s="640"/>
      <c r="L36" s="640"/>
      <c r="M36" s="640"/>
      <c r="N36" s="640"/>
      <c r="O36" s="640"/>
      <c r="P36" s="640"/>
      <c r="Q36" s="641"/>
      <c r="R36" s="642">
        <v>8255583</v>
      </c>
      <c r="S36" s="643"/>
      <c r="T36" s="643"/>
      <c r="U36" s="643"/>
      <c r="V36" s="643"/>
      <c r="W36" s="643"/>
      <c r="X36" s="643"/>
      <c r="Y36" s="644"/>
      <c r="Z36" s="675">
        <v>2.9</v>
      </c>
      <c r="AA36" s="675"/>
      <c r="AB36" s="675"/>
      <c r="AC36" s="675"/>
      <c r="AD36" s="676" t="s">
        <v>134</v>
      </c>
      <c r="AE36" s="676"/>
      <c r="AF36" s="676"/>
      <c r="AG36" s="676"/>
      <c r="AH36" s="676"/>
      <c r="AI36" s="676"/>
      <c r="AJ36" s="676"/>
      <c r="AK36" s="676"/>
      <c r="AL36" s="645" t="s">
        <v>134</v>
      </c>
      <c r="AM36" s="646"/>
      <c r="AN36" s="646"/>
      <c r="AO36" s="677"/>
      <c r="AP36" s="235"/>
      <c r="AQ36" s="694" t="s">
        <v>323</v>
      </c>
      <c r="AR36" s="695"/>
      <c r="AS36" s="695"/>
      <c r="AT36" s="695"/>
      <c r="AU36" s="695"/>
      <c r="AV36" s="695"/>
      <c r="AW36" s="695"/>
      <c r="AX36" s="695"/>
      <c r="AY36" s="696"/>
      <c r="AZ36" s="697">
        <v>24717513</v>
      </c>
      <c r="BA36" s="698"/>
      <c r="BB36" s="698"/>
      <c r="BC36" s="698"/>
      <c r="BD36" s="698"/>
      <c r="BE36" s="698"/>
      <c r="BF36" s="699"/>
      <c r="BG36" s="700" t="s">
        <v>324</v>
      </c>
      <c r="BH36" s="701"/>
      <c r="BI36" s="701"/>
      <c r="BJ36" s="701"/>
      <c r="BK36" s="701"/>
      <c r="BL36" s="701"/>
      <c r="BM36" s="701"/>
      <c r="BN36" s="701"/>
      <c r="BO36" s="701"/>
      <c r="BP36" s="701"/>
      <c r="BQ36" s="701"/>
      <c r="BR36" s="701"/>
      <c r="BS36" s="701"/>
      <c r="BT36" s="701"/>
      <c r="BU36" s="702"/>
      <c r="BV36" s="697">
        <v>129034</v>
      </c>
      <c r="BW36" s="698"/>
      <c r="BX36" s="698"/>
      <c r="BY36" s="698"/>
      <c r="BZ36" s="698"/>
      <c r="CA36" s="698"/>
      <c r="CB36" s="699"/>
      <c r="CD36" s="681" t="s">
        <v>325</v>
      </c>
      <c r="CE36" s="682"/>
      <c r="CF36" s="682"/>
      <c r="CG36" s="682"/>
      <c r="CH36" s="682"/>
      <c r="CI36" s="682"/>
      <c r="CJ36" s="682"/>
      <c r="CK36" s="682"/>
      <c r="CL36" s="682"/>
      <c r="CM36" s="682"/>
      <c r="CN36" s="682"/>
      <c r="CO36" s="682"/>
      <c r="CP36" s="682"/>
      <c r="CQ36" s="683"/>
      <c r="CR36" s="642">
        <v>57783230</v>
      </c>
      <c r="CS36" s="643"/>
      <c r="CT36" s="643"/>
      <c r="CU36" s="643"/>
      <c r="CV36" s="643"/>
      <c r="CW36" s="643"/>
      <c r="CX36" s="643"/>
      <c r="CY36" s="644"/>
      <c r="CZ36" s="645">
        <v>21</v>
      </c>
      <c r="DA36" s="663"/>
      <c r="DB36" s="663"/>
      <c r="DC36" s="664"/>
      <c r="DD36" s="648">
        <v>11496097</v>
      </c>
      <c r="DE36" s="643"/>
      <c r="DF36" s="643"/>
      <c r="DG36" s="643"/>
      <c r="DH36" s="643"/>
      <c r="DI36" s="643"/>
      <c r="DJ36" s="643"/>
      <c r="DK36" s="644"/>
      <c r="DL36" s="648">
        <v>5604996</v>
      </c>
      <c r="DM36" s="643"/>
      <c r="DN36" s="643"/>
      <c r="DO36" s="643"/>
      <c r="DP36" s="643"/>
      <c r="DQ36" s="643"/>
      <c r="DR36" s="643"/>
      <c r="DS36" s="643"/>
      <c r="DT36" s="643"/>
      <c r="DU36" s="643"/>
      <c r="DV36" s="644"/>
      <c r="DW36" s="645">
        <v>5.6</v>
      </c>
      <c r="DX36" s="663"/>
      <c r="DY36" s="663"/>
      <c r="DZ36" s="663"/>
      <c r="EA36" s="663"/>
      <c r="EB36" s="663"/>
      <c r="EC36" s="684"/>
    </row>
    <row r="37" spans="2:133" ht="11.25" customHeight="1" x14ac:dyDescent="0.2">
      <c r="B37" s="639" t="s">
        <v>326</v>
      </c>
      <c r="C37" s="640"/>
      <c r="D37" s="640"/>
      <c r="E37" s="640"/>
      <c r="F37" s="640"/>
      <c r="G37" s="640"/>
      <c r="H37" s="640"/>
      <c r="I37" s="640"/>
      <c r="J37" s="640"/>
      <c r="K37" s="640"/>
      <c r="L37" s="640"/>
      <c r="M37" s="640"/>
      <c r="N37" s="640"/>
      <c r="O37" s="640"/>
      <c r="P37" s="640"/>
      <c r="Q37" s="641"/>
      <c r="R37" s="642">
        <v>5154258</v>
      </c>
      <c r="S37" s="643"/>
      <c r="T37" s="643"/>
      <c r="U37" s="643"/>
      <c r="V37" s="643"/>
      <c r="W37" s="643"/>
      <c r="X37" s="643"/>
      <c r="Y37" s="644"/>
      <c r="Z37" s="675">
        <v>1.8</v>
      </c>
      <c r="AA37" s="675"/>
      <c r="AB37" s="675"/>
      <c r="AC37" s="675"/>
      <c r="AD37" s="676" t="s">
        <v>134</v>
      </c>
      <c r="AE37" s="676"/>
      <c r="AF37" s="676"/>
      <c r="AG37" s="676"/>
      <c r="AH37" s="676"/>
      <c r="AI37" s="676"/>
      <c r="AJ37" s="676"/>
      <c r="AK37" s="676"/>
      <c r="AL37" s="645" t="s">
        <v>134</v>
      </c>
      <c r="AM37" s="646"/>
      <c r="AN37" s="646"/>
      <c r="AO37" s="677"/>
      <c r="AQ37" s="685" t="s">
        <v>327</v>
      </c>
      <c r="AR37" s="686"/>
      <c r="AS37" s="686"/>
      <c r="AT37" s="686"/>
      <c r="AU37" s="686"/>
      <c r="AV37" s="686"/>
      <c r="AW37" s="686"/>
      <c r="AX37" s="686"/>
      <c r="AY37" s="687"/>
      <c r="AZ37" s="642">
        <v>4869781</v>
      </c>
      <c r="BA37" s="643"/>
      <c r="BB37" s="643"/>
      <c r="BC37" s="643"/>
      <c r="BD37" s="661"/>
      <c r="BE37" s="661"/>
      <c r="BF37" s="688"/>
      <c r="BG37" s="681" t="s">
        <v>328</v>
      </c>
      <c r="BH37" s="682"/>
      <c r="BI37" s="682"/>
      <c r="BJ37" s="682"/>
      <c r="BK37" s="682"/>
      <c r="BL37" s="682"/>
      <c r="BM37" s="682"/>
      <c r="BN37" s="682"/>
      <c r="BO37" s="682"/>
      <c r="BP37" s="682"/>
      <c r="BQ37" s="682"/>
      <c r="BR37" s="682"/>
      <c r="BS37" s="682"/>
      <c r="BT37" s="682"/>
      <c r="BU37" s="683"/>
      <c r="BV37" s="642">
        <v>-642861</v>
      </c>
      <c r="BW37" s="643"/>
      <c r="BX37" s="643"/>
      <c r="BY37" s="643"/>
      <c r="BZ37" s="643"/>
      <c r="CA37" s="643"/>
      <c r="CB37" s="689"/>
      <c r="CD37" s="681" t="s">
        <v>329</v>
      </c>
      <c r="CE37" s="682"/>
      <c r="CF37" s="682"/>
      <c r="CG37" s="682"/>
      <c r="CH37" s="682"/>
      <c r="CI37" s="682"/>
      <c r="CJ37" s="682"/>
      <c r="CK37" s="682"/>
      <c r="CL37" s="682"/>
      <c r="CM37" s="682"/>
      <c r="CN37" s="682"/>
      <c r="CO37" s="682"/>
      <c r="CP37" s="682"/>
      <c r="CQ37" s="683"/>
      <c r="CR37" s="642">
        <v>53709</v>
      </c>
      <c r="CS37" s="661"/>
      <c r="CT37" s="661"/>
      <c r="CU37" s="661"/>
      <c r="CV37" s="661"/>
      <c r="CW37" s="661"/>
      <c r="CX37" s="661"/>
      <c r="CY37" s="662"/>
      <c r="CZ37" s="645">
        <v>0</v>
      </c>
      <c r="DA37" s="663"/>
      <c r="DB37" s="663"/>
      <c r="DC37" s="664"/>
      <c r="DD37" s="648">
        <v>53709</v>
      </c>
      <c r="DE37" s="661"/>
      <c r="DF37" s="661"/>
      <c r="DG37" s="661"/>
      <c r="DH37" s="661"/>
      <c r="DI37" s="661"/>
      <c r="DJ37" s="661"/>
      <c r="DK37" s="662"/>
      <c r="DL37" s="648">
        <v>35824</v>
      </c>
      <c r="DM37" s="661"/>
      <c r="DN37" s="661"/>
      <c r="DO37" s="661"/>
      <c r="DP37" s="661"/>
      <c r="DQ37" s="661"/>
      <c r="DR37" s="661"/>
      <c r="DS37" s="661"/>
      <c r="DT37" s="661"/>
      <c r="DU37" s="661"/>
      <c r="DV37" s="662"/>
      <c r="DW37" s="645">
        <v>0</v>
      </c>
      <c r="DX37" s="663"/>
      <c r="DY37" s="663"/>
      <c r="DZ37" s="663"/>
      <c r="EA37" s="663"/>
      <c r="EB37" s="663"/>
      <c r="EC37" s="684"/>
    </row>
    <row r="38" spans="2:133" ht="11.25" customHeight="1" x14ac:dyDescent="0.2">
      <c r="B38" s="639" t="s">
        <v>330</v>
      </c>
      <c r="C38" s="640"/>
      <c r="D38" s="640"/>
      <c r="E38" s="640"/>
      <c r="F38" s="640"/>
      <c r="G38" s="640"/>
      <c r="H38" s="640"/>
      <c r="I38" s="640"/>
      <c r="J38" s="640"/>
      <c r="K38" s="640"/>
      <c r="L38" s="640"/>
      <c r="M38" s="640"/>
      <c r="N38" s="640"/>
      <c r="O38" s="640"/>
      <c r="P38" s="640"/>
      <c r="Q38" s="641"/>
      <c r="R38" s="642">
        <v>8214807</v>
      </c>
      <c r="S38" s="643"/>
      <c r="T38" s="643"/>
      <c r="U38" s="643"/>
      <c r="V38" s="643"/>
      <c r="W38" s="643"/>
      <c r="X38" s="643"/>
      <c r="Y38" s="644"/>
      <c r="Z38" s="675">
        <v>2.9</v>
      </c>
      <c r="AA38" s="675"/>
      <c r="AB38" s="675"/>
      <c r="AC38" s="675"/>
      <c r="AD38" s="676">
        <v>11442</v>
      </c>
      <c r="AE38" s="676"/>
      <c r="AF38" s="676"/>
      <c r="AG38" s="676"/>
      <c r="AH38" s="676"/>
      <c r="AI38" s="676"/>
      <c r="AJ38" s="676"/>
      <c r="AK38" s="676"/>
      <c r="AL38" s="645">
        <v>0</v>
      </c>
      <c r="AM38" s="646"/>
      <c r="AN38" s="646"/>
      <c r="AO38" s="677"/>
      <c r="AQ38" s="685" t="s">
        <v>331</v>
      </c>
      <c r="AR38" s="686"/>
      <c r="AS38" s="686"/>
      <c r="AT38" s="686"/>
      <c r="AU38" s="686"/>
      <c r="AV38" s="686"/>
      <c r="AW38" s="686"/>
      <c r="AX38" s="686"/>
      <c r="AY38" s="687"/>
      <c r="AZ38" s="642">
        <v>345404</v>
      </c>
      <c r="BA38" s="643"/>
      <c r="BB38" s="643"/>
      <c r="BC38" s="643"/>
      <c r="BD38" s="661"/>
      <c r="BE38" s="661"/>
      <c r="BF38" s="688"/>
      <c r="BG38" s="681" t="s">
        <v>332</v>
      </c>
      <c r="BH38" s="682"/>
      <c r="BI38" s="682"/>
      <c r="BJ38" s="682"/>
      <c r="BK38" s="682"/>
      <c r="BL38" s="682"/>
      <c r="BM38" s="682"/>
      <c r="BN38" s="682"/>
      <c r="BO38" s="682"/>
      <c r="BP38" s="682"/>
      <c r="BQ38" s="682"/>
      <c r="BR38" s="682"/>
      <c r="BS38" s="682"/>
      <c r="BT38" s="682"/>
      <c r="BU38" s="683"/>
      <c r="BV38" s="642">
        <v>62022</v>
      </c>
      <c r="BW38" s="643"/>
      <c r="BX38" s="643"/>
      <c r="BY38" s="643"/>
      <c r="BZ38" s="643"/>
      <c r="CA38" s="643"/>
      <c r="CB38" s="689"/>
      <c r="CD38" s="681" t="s">
        <v>333</v>
      </c>
      <c r="CE38" s="682"/>
      <c r="CF38" s="682"/>
      <c r="CG38" s="682"/>
      <c r="CH38" s="682"/>
      <c r="CI38" s="682"/>
      <c r="CJ38" s="682"/>
      <c r="CK38" s="682"/>
      <c r="CL38" s="682"/>
      <c r="CM38" s="682"/>
      <c r="CN38" s="682"/>
      <c r="CO38" s="682"/>
      <c r="CP38" s="682"/>
      <c r="CQ38" s="683"/>
      <c r="CR38" s="642">
        <v>20015511</v>
      </c>
      <c r="CS38" s="643"/>
      <c r="CT38" s="643"/>
      <c r="CU38" s="643"/>
      <c r="CV38" s="643"/>
      <c r="CW38" s="643"/>
      <c r="CX38" s="643"/>
      <c r="CY38" s="644"/>
      <c r="CZ38" s="645">
        <v>7.3</v>
      </c>
      <c r="DA38" s="663"/>
      <c r="DB38" s="663"/>
      <c r="DC38" s="664"/>
      <c r="DD38" s="648">
        <v>16287265</v>
      </c>
      <c r="DE38" s="643"/>
      <c r="DF38" s="643"/>
      <c r="DG38" s="643"/>
      <c r="DH38" s="643"/>
      <c r="DI38" s="643"/>
      <c r="DJ38" s="643"/>
      <c r="DK38" s="644"/>
      <c r="DL38" s="648">
        <v>13861768</v>
      </c>
      <c r="DM38" s="643"/>
      <c r="DN38" s="643"/>
      <c r="DO38" s="643"/>
      <c r="DP38" s="643"/>
      <c r="DQ38" s="643"/>
      <c r="DR38" s="643"/>
      <c r="DS38" s="643"/>
      <c r="DT38" s="643"/>
      <c r="DU38" s="643"/>
      <c r="DV38" s="644"/>
      <c r="DW38" s="645">
        <v>13.9</v>
      </c>
      <c r="DX38" s="663"/>
      <c r="DY38" s="663"/>
      <c r="DZ38" s="663"/>
      <c r="EA38" s="663"/>
      <c r="EB38" s="663"/>
      <c r="EC38" s="684"/>
    </row>
    <row r="39" spans="2:133" ht="11.25" customHeight="1" x14ac:dyDescent="0.2">
      <c r="B39" s="639" t="s">
        <v>334</v>
      </c>
      <c r="C39" s="640"/>
      <c r="D39" s="640"/>
      <c r="E39" s="640"/>
      <c r="F39" s="640"/>
      <c r="G39" s="640"/>
      <c r="H39" s="640"/>
      <c r="I39" s="640"/>
      <c r="J39" s="640"/>
      <c r="K39" s="640"/>
      <c r="L39" s="640"/>
      <c r="M39" s="640"/>
      <c r="N39" s="640"/>
      <c r="O39" s="640"/>
      <c r="P39" s="640"/>
      <c r="Q39" s="641"/>
      <c r="R39" s="642">
        <v>30478625</v>
      </c>
      <c r="S39" s="643"/>
      <c r="T39" s="643"/>
      <c r="U39" s="643"/>
      <c r="V39" s="643"/>
      <c r="W39" s="643"/>
      <c r="X39" s="643"/>
      <c r="Y39" s="644"/>
      <c r="Z39" s="675">
        <v>10.8</v>
      </c>
      <c r="AA39" s="675"/>
      <c r="AB39" s="675"/>
      <c r="AC39" s="675"/>
      <c r="AD39" s="676" t="s">
        <v>134</v>
      </c>
      <c r="AE39" s="676"/>
      <c r="AF39" s="676"/>
      <c r="AG39" s="676"/>
      <c r="AH39" s="676"/>
      <c r="AI39" s="676"/>
      <c r="AJ39" s="676"/>
      <c r="AK39" s="676"/>
      <c r="AL39" s="645" t="s">
        <v>134</v>
      </c>
      <c r="AM39" s="646"/>
      <c r="AN39" s="646"/>
      <c r="AO39" s="677"/>
      <c r="AQ39" s="685" t="s">
        <v>335</v>
      </c>
      <c r="AR39" s="686"/>
      <c r="AS39" s="686"/>
      <c r="AT39" s="686"/>
      <c r="AU39" s="686"/>
      <c r="AV39" s="686"/>
      <c r="AW39" s="686"/>
      <c r="AX39" s="686"/>
      <c r="AY39" s="687"/>
      <c r="AZ39" s="642">
        <v>199110</v>
      </c>
      <c r="BA39" s="643"/>
      <c r="BB39" s="643"/>
      <c r="BC39" s="643"/>
      <c r="BD39" s="661"/>
      <c r="BE39" s="661"/>
      <c r="BF39" s="688"/>
      <c r="BG39" s="681" t="s">
        <v>336</v>
      </c>
      <c r="BH39" s="682"/>
      <c r="BI39" s="682"/>
      <c r="BJ39" s="682"/>
      <c r="BK39" s="682"/>
      <c r="BL39" s="682"/>
      <c r="BM39" s="682"/>
      <c r="BN39" s="682"/>
      <c r="BO39" s="682"/>
      <c r="BP39" s="682"/>
      <c r="BQ39" s="682"/>
      <c r="BR39" s="682"/>
      <c r="BS39" s="682"/>
      <c r="BT39" s="682"/>
      <c r="BU39" s="683"/>
      <c r="BV39" s="642">
        <v>92721</v>
      </c>
      <c r="BW39" s="643"/>
      <c r="BX39" s="643"/>
      <c r="BY39" s="643"/>
      <c r="BZ39" s="643"/>
      <c r="CA39" s="643"/>
      <c r="CB39" s="689"/>
      <c r="CD39" s="681" t="s">
        <v>337</v>
      </c>
      <c r="CE39" s="682"/>
      <c r="CF39" s="682"/>
      <c r="CG39" s="682"/>
      <c r="CH39" s="682"/>
      <c r="CI39" s="682"/>
      <c r="CJ39" s="682"/>
      <c r="CK39" s="682"/>
      <c r="CL39" s="682"/>
      <c r="CM39" s="682"/>
      <c r="CN39" s="682"/>
      <c r="CO39" s="682"/>
      <c r="CP39" s="682"/>
      <c r="CQ39" s="683"/>
      <c r="CR39" s="642">
        <v>4948444</v>
      </c>
      <c r="CS39" s="661"/>
      <c r="CT39" s="661"/>
      <c r="CU39" s="661"/>
      <c r="CV39" s="661"/>
      <c r="CW39" s="661"/>
      <c r="CX39" s="661"/>
      <c r="CY39" s="662"/>
      <c r="CZ39" s="645">
        <v>1.8</v>
      </c>
      <c r="DA39" s="663"/>
      <c r="DB39" s="663"/>
      <c r="DC39" s="664"/>
      <c r="DD39" s="648">
        <v>1767070</v>
      </c>
      <c r="DE39" s="661"/>
      <c r="DF39" s="661"/>
      <c r="DG39" s="661"/>
      <c r="DH39" s="661"/>
      <c r="DI39" s="661"/>
      <c r="DJ39" s="661"/>
      <c r="DK39" s="662"/>
      <c r="DL39" s="648" t="s">
        <v>176</v>
      </c>
      <c r="DM39" s="661"/>
      <c r="DN39" s="661"/>
      <c r="DO39" s="661"/>
      <c r="DP39" s="661"/>
      <c r="DQ39" s="661"/>
      <c r="DR39" s="661"/>
      <c r="DS39" s="661"/>
      <c r="DT39" s="661"/>
      <c r="DU39" s="661"/>
      <c r="DV39" s="662"/>
      <c r="DW39" s="645" t="s">
        <v>134</v>
      </c>
      <c r="DX39" s="663"/>
      <c r="DY39" s="663"/>
      <c r="DZ39" s="663"/>
      <c r="EA39" s="663"/>
      <c r="EB39" s="663"/>
      <c r="EC39" s="684"/>
    </row>
    <row r="40" spans="2:133" ht="11.25" customHeight="1" x14ac:dyDescent="0.2">
      <c r="B40" s="639" t="s">
        <v>338</v>
      </c>
      <c r="C40" s="640"/>
      <c r="D40" s="640"/>
      <c r="E40" s="640"/>
      <c r="F40" s="640"/>
      <c r="G40" s="640"/>
      <c r="H40" s="640"/>
      <c r="I40" s="640"/>
      <c r="J40" s="640"/>
      <c r="K40" s="640"/>
      <c r="L40" s="640"/>
      <c r="M40" s="640"/>
      <c r="N40" s="640"/>
      <c r="O40" s="640"/>
      <c r="P40" s="640"/>
      <c r="Q40" s="641"/>
      <c r="R40" s="642" t="s">
        <v>134</v>
      </c>
      <c r="S40" s="643"/>
      <c r="T40" s="643"/>
      <c r="U40" s="643"/>
      <c r="V40" s="643"/>
      <c r="W40" s="643"/>
      <c r="X40" s="643"/>
      <c r="Y40" s="644"/>
      <c r="Z40" s="675" t="s">
        <v>134</v>
      </c>
      <c r="AA40" s="675"/>
      <c r="AB40" s="675"/>
      <c r="AC40" s="675"/>
      <c r="AD40" s="676" t="s">
        <v>134</v>
      </c>
      <c r="AE40" s="676"/>
      <c r="AF40" s="676"/>
      <c r="AG40" s="676"/>
      <c r="AH40" s="676"/>
      <c r="AI40" s="676"/>
      <c r="AJ40" s="676"/>
      <c r="AK40" s="676"/>
      <c r="AL40" s="645" t="s">
        <v>134</v>
      </c>
      <c r="AM40" s="646"/>
      <c r="AN40" s="646"/>
      <c r="AO40" s="677"/>
      <c r="AQ40" s="685" t="s">
        <v>339</v>
      </c>
      <c r="AR40" s="686"/>
      <c r="AS40" s="686"/>
      <c r="AT40" s="686"/>
      <c r="AU40" s="686"/>
      <c r="AV40" s="686"/>
      <c r="AW40" s="686"/>
      <c r="AX40" s="686"/>
      <c r="AY40" s="687"/>
      <c r="AZ40" s="642">
        <v>25234</v>
      </c>
      <c r="BA40" s="643"/>
      <c r="BB40" s="643"/>
      <c r="BC40" s="643"/>
      <c r="BD40" s="661"/>
      <c r="BE40" s="661"/>
      <c r="BF40" s="688"/>
      <c r="BG40" s="690" t="s">
        <v>340</v>
      </c>
      <c r="BH40" s="691"/>
      <c r="BI40" s="691"/>
      <c r="BJ40" s="691"/>
      <c r="BK40" s="691"/>
      <c r="BL40" s="236"/>
      <c r="BM40" s="682" t="s">
        <v>341</v>
      </c>
      <c r="BN40" s="682"/>
      <c r="BO40" s="682"/>
      <c r="BP40" s="682"/>
      <c r="BQ40" s="682"/>
      <c r="BR40" s="682"/>
      <c r="BS40" s="682"/>
      <c r="BT40" s="682"/>
      <c r="BU40" s="683"/>
      <c r="BV40" s="642">
        <v>91</v>
      </c>
      <c r="BW40" s="643"/>
      <c r="BX40" s="643"/>
      <c r="BY40" s="643"/>
      <c r="BZ40" s="643"/>
      <c r="CA40" s="643"/>
      <c r="CB40" s="689"/>
      <c r="CD40" s="681" t="s">
        <v>342</v>
      </c>
      <c r="CE40" s="682"/>
      <c r="CF40" s="682"/>
      <c r="CG40" s="682"/>
      <c r="CH40" s="682"/>
      <c r="CI40" s="682"/>
      <c r="CJ40" s="682"/>
      <c r="CK40" s="682"/>
      <c r="CL40" s="682"/>
      <c r="CM40" s="682"/>
      <c r="CN40" s="682"/>
      <c r="CO40" s="682"/>
      <c r="CP40" s="682"/>
      <c r="CQ40" s="683"/>
      <c r="CR40" s="642">
        <v>5841308</v>
      </c>
      <c r="CS40" s="643"/>
      <c r="CT40" s="643"/>
      <c r="CU40" s="643"/>
      <c r="CV40" s="643"/>
      <c r="CW40" s="643"/>
      <c r="CX40" s="643"/>
      <c r="CY40" s="644"/>
      <c r="CZ40" s="645">
        <v>2.1</v>
      </c>
      <c r="DA40" s="663"/>
      <c r="DB40" s="663"/>
      <c r="DC40" s="664"/>
      <c r="DD40" s="648">
        <v>3348469</v>
      </c>
      <c r="DE40" s="643"/>
      <c r="DF40" s="643"/>
      <c r="DG40" s="643"/>
      <c r="DH40" s="643"/>
      <c r="DI40" s="643"/>
      <c r="DJ40" s="643"/>
      <c r="DK40" s="644"/>
      <c r="DL40" s="648">
        <v>3102</v>
      </c>
      <c r="DM40" s="643"/>
      <c r="DN40" s="643"/>
      <c r="DO40" s="643"/>
      <c r="DP40" s="643"/>
      <c r="DQ40" s="643"/>
      <c r="DR40" s="643"/>
      <c r="DS40" s="643"/>
      <c r="DT40" s="643"/>
      <c r="DU40" s="643"/>
      <c r="DV40" s="644"/>
      <c r="DW40" s="645">
        <v>0</v>
      </c>
      <c r="DX40" s="663"/>
      <c r="DY40" s="663"/>
      <c r="DZ40" s="663"/>
      <c r="EA40" s="663"/>
      <c r="EB40" s="663"/>
      <c r="EC40" s="684"/>
    </row>
    <row r="41" spans="2:133" ht="11.25" customHeight="1" x14ac:dyDescent="0.2">
      <c r="B41" s="639" t="s">
        <v>343</v>
      </c>
      <c r="C41" s="640"/>
      <c r="D41" s="640"/>
      <c r="E41" s="640"/>
      <c r="F41" s="640"/>
      <c r="G41" s="640"/>
      <c r="H41" s="640"/>
      <c r="I41" s="640"/>
      <c r="J41" s="640"/>
      <c r="K41" s="640"/>
      <c r="L41" s="640"/>
      <c r="M41" s="640"/>
      <c r="N41" s="640"/>
      <c r="O41" s="640"/>
      <c r="P41" s="640"/>
      <c r="Q41" s="641"/>
      <c r="R41" s="642" t="s">
        <v>176</v>
      </c>
      <c r="S41" s="643"/>
      <c r="T41" s="643"/>
      <c r="U41" s="643"/>
      <c r="V41" s="643"/>
      <c r="W41" s="643"/>
      <c r="X41" s="643"/>
      <c r="Y41" s="644"/>
      <c r="Z41" s="675" t="s">
        <v>134</v>
      </c>
      <c r="AA41" s="675"/>
      <c r="AB41" s="675"/>
      <c r="AC41" s="675"/>
      <c r="AD41" s="676" t="s">
        <v>134</v>
      </c>
      <c r="AE41" s="676"/>
      <c r="AF41" s="676"/>
      <c r="AG41" s="676"/>
      <c r="AH41" s="676"/>
      <c r="AI41" s="676"/>
      <c r="AJ41" s="676"/>
      <c r="AK41" s="676"/>
      <c r="AL41" s="645" t="s">
        <v>134</v>
      </c>
      <c r="AM41" s="646"/>
      <c r="AN41" s="646"/>
      <c r="AO41" s="677"/>
      <c r="AQ41" s="685" t="s">
        <v>344</v>
      </c>
      <c r="AR41" s="686"/>
      <c r="AS41" s="686"/>
      <c r="AT41" s="686"/>
      <c r="AU41" s="686"/>
      <c r="AV41" s="686"/>
      <c r="AW41" s="686"/>
      <c r="AX41" s="686"/>
      <c r="AY41" s="687"/>
      <c r="AZ41" s="642">
        <v>4318371</v>
      </c>
      <c r="BA41" s="643"/>
      <c r="BB41" s="643"/>
      <c r="BC41" s="643"/>
      <c r="BD41" s="661"/>
      <c r="BE41" s="661"/>
      <c r="BF41" s="688"/>
      <c r="BG41" s="690"/>
      <c r="BH41" s="691"/>
      <c r="BI41" s="691"/>
      <c r="BJ41" s="691"/>
      <c r="BK41" s="691"/>
      <c r="BL41" s="236"/>
      <c r="BM41" s="682" t="s">
        <v>345</v>
      </c>
      <c r="BN41" s="682"/>
      <c r="BO41" s="682"/>
      <c r="BP41" s="682"/>
      <c r="BQ41" s="682"/>
      <c r="BR41" s="682"/>
      <c r="BS41" s="682"/>
      <c r="BT41" s="682"/>
      <c r="BU41" s="683"/>
      <c r="BV41" s="642">
        <v>1</v>
      </c>
      <c r="BW41" s="643"/>
      <c r="BX41" s="643"/>
      <c r="BY41" s="643"/>
      <c r="BZ41" s="643"/>
      <c r="CA41" s="643"/>
      <c r="CB41" s="689"/>
      <c r="CD41" s="681" t="s">
        <v>346</v>
      </c>
      <c r="CE41" s="682"/>
      <c r="CF41" s="682"/>
      <c r="CG41" s="682"/>
      <c r="CH41" s="682"/>
      <c r="CI41" s="682"/>
      <c r="CJ41" s="682"/>
      <c r="CK41" s="682"/>
      <c r="CL41" s="682"/>
      <c r="CM41" s="682"/>
      <c r="CN41" s="682"/>
      <c r="CO41" s="682"/>
      <c r="CP41" s="682"/>
      <c r="CQ41" s="683"/>
      <c r="CR41" s="642" t="s">
        <v>134</v>
      </c>
      <c r="CS41" s="661"/>
      <c r="CT41" s="661"/>
      <c r="CU41" s="661"/>
      <c r="CV41" s="661"/>
      <c r="CW41" s="661"/>
      <c r="CX41" s="661"/>
      <c r="CY41" s="662"/>
      <c r="CZ41" s="645" t="s">
        <v>134</v>
      </c>
      <c r="DA41" s="663"/>
      <c r="DB41" s="663"/>
      <c r="DC41" s="664"/>
      <c r="DD41" s="648" t="s">
        <v>134</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347</v>
      </c>
      <c r="C42" s="640"/>
      <c r="D42" s="640"/>
      <c r="E42" s="640"/>
      <c r="F42" s="640"/>
      <c r="G42" s="640"/>
      <c r="H42" s="640"/>
      <c r="I42" s="640"/>
      <c r="J42" s="640"/>
      <c r="K42" s="640"/>
      <c r="L42" s="640"/>
      <c r="M42" s="640"/>
      <c r="N42" s="640"/>
      <c r="O42" s="640"/>
      <c r="P42" s="640"/>
      <c r="Q42" s="641"/>
      <c r="R42" s="642">
        <v>5595494</v>
      </c>
      <c r="S42" s="643"/>
      <c r="T42" s="643"/>
      <c r="U42" s="643"/>
      <c r="V42" s="643"/>
      <c r="W42" s="643"/>
      <c r="X42" s="643"/>
      <c r="Y42" s="644"/>
      <c r="Z42" s="675">
        <v>2</v>
      </c>
      <c r="AA42" s="675"/>
      <c r="AB42" s="675"/>
      <c r="AC42" s="675"/>
      <c r="AD42" s="676" t="s">
        <v>134</v>
      </c>
      <c r="AE42" s="676"/>
      <c r="AF42" s="676"/>
      <c r="AG42" s="676"/>
      <c r="AH42" s="676"/>
      <c r="AI42" s="676"/>
      <c r="AJ42" s="676"/>
      <c r="AK42" s="676"/>
      <c r="AL42" s="645" t="s">
        <v>134</v>
      </c>
      <c r="AM42" s="646"/>
      <c r="AN42" s="646"/>
      <c r="AO42" s="677"/>
      <c r="AQ42" s="678" t="s">
        <v>348</v>
      </c>
      <c r="AR42" s="679"/>
      <c r="AS42" s="679"/>
      <c r="AT42" s="679"/>
      <c r="AU42" s="679"/>
      <c r="AV42" s="679"/>
      <c r="AW42" s="679"/>
      <c r="AX42" s="679"/>
      <c r="AY42" s="680"/>
      <c r="AZ42" s="626">
        <v>14959613</v>
      </c>
      <c r="BA42" s="665"/>
      <c r="BB42" s="665"/>
      <c r="BC42" s="665"/>
      <c r="BD42" s="627"/>
      <c r="BE42" s="627"/>
      <c r="BF42" s="671"/>
      <c r="BG42" s="692"/>
      <c r="BH42" s="693"/>
      <c r="BI42" s="693"/>
      <c r="BJ42" s="693"/>
      <c r="BK42" s="693"/>
      <c r="BL42" s="237"/>
      <c r="BM42" s="672" t="s">
        <v>349</v>
      </c>
      <c r="BN42" s="672"/>
      <c r="BO42" s="672"/>
      <c r="BP42" s="672"/>
      <c r="BQ42" s="672"/>
      <c r="BR42" s="672"/>
      <c r="BS42" s="672"/>
      <c r="BT42" s="672"/>
      <c r="BU42" s="673"/>
      <c r="BV42" s="626">
        <v>421</v>
      </c>
      <c r="BW42" s="665"/>
      <c r="BX42" s="665"/>
      <c r="BY42" s="665"/>
      <c r="BZ42" s="665"/>
      <c r="CA42" s="665"/>
      <c r="CB42" s="674"/>
      <c r="CD42" s="639" t="s">
        <v>350</v>
      </c>
      <c r="CE42" s="640"/>
      <c r="CF42" s="640"/>
      <c r="CG42" s="640"/>
      <c r="CH42" s="640"/>
      <c r="CI42" s="640"/>
      <c r="CJ42" s="640"/>
      <c r="CK42" s="640"/>
      <c r="CL42" s="640"/>
      <c r="CM42" s="640"/>
      <c r="CN42" s="640"/>
      <c r="CO42" s="640"/>
      <c r="CP42" s="640"/>
      <c r="CQ42" s="641"/>
      <c r="CR42" s="642">
        <v>38943199</v>
      </c>
      <c r="CS42" s="643"/>
      <c r="CT42" s="643"/>
      <c r="CU42" s="643"/>
      <c r="CV42" s="643"/>
      <c r="CW42" s="643"/>
      <c r="CX42" s="643"/>
      <c r="CY42" s="644"/>
      <c r="CZ42" s="645">
        <v>14.1</v>
      </c>
      <c r="DA42" s="646"/>
      <c r="DB42" s="646"/>
      <c r="DC42" s="647"/>
      <c r="DD42" s="648">
        <v>3354550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351</v>
      </c>
      <c r="C43" s="624"/>
      <c r="D43" s="624"/>
      <c r="E43" s="624"/>
      <c r="F43" s="624"/>
      <c r="G43" s="624"/>
      <c r="H43" s="624"/>
      <c r="I43" s="624"/>
      <c r="J43" s="624"/>
      <c r="K43" s="624"/>
      <c r="L43" s="624"/>
      <c r="M43" s="624"/>
      <c r="N43" s="624"/>
      <c r="O43" s="624"/>
      <c r="P43" s="624"/>
      <c r="Q43" s="625"/>
      <c r="R43" s="626">
        <v>280911919</v>
      </c>
      <c r="S43" s="665"/>
      <c r="T43" s="665"/>
      <c r="U43" s="665"/>
      <c r="V43" s="665"/>
      <c r="W43" s="665"/>
      <c r="X43" s="665"/>
      <c r="Y43" s="666"/>
      <c r="Z43" s="667">
        <v>100</v>
      </c>
      <c r="AA43" s="667"/>
      <c r="AB43" s="667"/>
      <c r="AC43" s="667"/>
      <c r="AD43" s="668">
        <v>94405498</v>
      </c>
      <c r="AE43" s="668"/>
      <c r="AF43" s="668"/>
      <c r="AG43" s="668"/>
      <c r="AH43" s="668"/>
      <c r="AI43" s="668"/>
      <c r="AJ43" s="668"/>
      <c r="AK43" s="668"/>
      <c r="AL43" s="629">
        <v>100</v>
      </c>
      <c r="AM43" s="669"/>
      <c r="AN43" s="669"/>
      <c r="AO43" s="670"/>
      <c r="BV43" s="238"/>
      <c r="BW43" s="238"/>
      <c r="BX43" s="238"/>
      <c r="BY43" s="238"/>
      <c r="BZ43" s="238"/>
      <c r="CA43" s="238"/>
      <c r="CB43" s="238"/>
      <c r="CD43" s="639" t="s">
        <v>352</v>
      </c>
      <c r="CE43" s="640"/>
      <c r="CF43" s="640"/>
      <c r="CG43" s="640"/>
      <c r="CH43" s="640"/>
      <c r="CI43" s="640"/>
      <c r="CJ43" s="640"/>
      <c r="CK43" s="640"/>
      <c r="CL43" s="640"/>
      <c r="CM43" s="640"/>
      <c r="CN43" s="640"/>
      <c r="CO43" s="640"/>
      <c r="CP43" s="640"/>
      <c r="CQ43" s="641"/>
      <c r="CR43" s="642">
        <v>995963</v>
      </c>
      <c r="CS43" s="661"/>
      <c r="CT43" s="661"/>
      <c r="CU43" s="661"/>
      <c r="CV43" s="661"/>
      <c r="CW43" s="661"/>
      <c r="CX43" s="661"/>
      <c r="CY43" s="662"/>
      <c r="CZ43" s="645">
        <v>0.4</v>
      </c>
      <c r="DA43" s="663"/>
      <c r="DB43" s="663"/>
      <c r="DC43" s="664"/>
      <c r="DD43" s="648">
        <v>908026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353</v>
      </c>
      <c r="CG44" s="640"/>
      <c r="CH44" s="640"/>
      <c r="CI44" s="640"/>
      <c r="CJ44" s="640"/>
      <c r="CK44" s="640"/>
      <c r="CL44" s="640"/>
      <c r="CM44" s="640"/>
      <c r="CN44" s="640"/>
      <c r="CO44" s="640"/>
      <c r="CP44" s="640"/>
      <c r="CQ44" s="641"/>
      <c r="CR44" s="642">
        <v>37748378</v>
      </c>
      <c r="CS44" s="643"/>
      <c r="CT44" s="643"/>
      <c r="CU44" s="643"/>
      <c r="CV44" s="643"/>
      <c r="CW44" s="643"/>
      <c r="CX44" s="643"/>
      <c r="CY44" s="644"/>
      <c r="CZ44" s="645">
        <v>13.7</v>
      </c>
      <c r="DA44" s="646"/>
      <c r="DB44" s="646"/>
      <c r="DC44" s="647"/>
      <c r="DD44" s="648">
        <v>3160467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355</v>
      </c>
      <c r="CG45" s="640"/>
      <c r="CH45" s="640"/>
      <c r="CI45" s="640"/>
      <c r="CJ45" s="640"/>
      <c r="CK45" s="640"/>
      <c r="CL45" s="640"/>
      <c r="CM45" s="640"/>
      <c r="CN45" s="640"/>
      <c r="CO45" s="640"/>
      <c r="CP45" s="640"/>
      <c r="CQ45" s="641"/>
      <c r="CR45" s="642">
        <v>15141675</v>
      </c>
      <c r="CS45" s="661"/>
      <c r="CT45" s="661"/>
      <c r="CU45" s="661"/>
      <c r="CV45" s="661"/>
      <c r="CW45" s="661"/>
      <c r="CX45" s="661"/>
      <c r="CY45" s="662"/>
      <c r="CZ45" s="645">
        <v>5.5</v>
      </c>
      <c r="DA45" s="663"/>
      <c r="DB45" s="663"/>
      <c r="DC45" s="664"/>
      <c r="DD45" s="648">
        <v>832149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357</v>
      </c>
      <c r="CG46" s="640"/>
      <c r="CH46" s="640"/>
      <c r="CI46" s="640"/>
      <c r="CJ46" s="640"/>
      <c r="CK46" s="640"/>
      <c r="CL46" s="640"/>
      <c r="CM46" s="640"/>
      <c r="CN46" s="640"/>
      <c r="CO46" s="640"/>
      <c r="CP46" s="640"/>
      <c r="CQ46" s="641"/>
      <c r="CR46" s="642">
        <v>19872009</v>
      </c>
      <c r="CS46" s="643"/>
      <c r="CT46" s="643"/>
      <c r="CU46" s="643"/>
      <c r="CV46" s="643"/>
      <c r="CW46" s="643"/>
      <c r="CX46" s="643"/>
      <c r="CY46" s="644"/>
      <c r="CZ46" s="645">
        <v>7.2</v>
      </c>
      <c r="DA46" s="646"/>
      <c r="DB46" s="646"/>
      <c r="DC46" s="647"/>
      <c r="DD46" s="648">
        <v>2199151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359</v>
      </c>
      <c r="CG47" s="640"/>
      <c r="CH47" s="640"/>
      <c r="CI47" s="640"/>
      <c r="CJ47" s="640"/>
      <c r="CK47" s="640"/>
      <c r="CL47" s="640"/>
      <c r="CM47" s="640"/>
      <c r="CN47" s="640"/>
      <c r="CO47" s="640"/>
      <c r="CP47" s="640"/>
      <c r="CQ47" s="641"/>
      <c r="CR47" s="642">
        <v>1194821</v>
      </c>
      <c r="CS47" s="661"/>
      <c r="CT47" s="661"/>
      <c r="CU47" s="661"/>
      <c r="CV47" s="661"/>
      <c r="CW47" s="661"/>
      <c r="CX47" s="661"/>
      <c r="CY47" s="662"/>
      <c r="CZ47" s="645">
        <v>0.4</v>
      </c>
      <c r="DA47" s="663"/>
      <c r="DB47" s="663"/>
      <c r="DC47" s="664"/>
      <c r="DD47" s="648">
        <v>194083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360</v>
      </c>
      <c r="CG48" s="640"/>
      <c r="CH48" s="640"/>
      <c r="CI48" s="640"/>
      <c r="CJ48" s="640"/>
      <c r="CK48" s="640"/>
      <c r="CL48" s="640"/>
      <c r="CM48" s="640"/>
      <c r="CN48" s="640"/>
      <c r="CO48" s="640"/>
      <c r="CP48" s="640"/>
      <c r="CQ48" s="641"/>
      <c r="CR48" s="642" t="s">
        <v>134</v>
      </c>
      <c r="CS48" s="643"/>
      <c r="CT48" s="643"/>
      <c r="CU48" s="643"/>
      <c r="CV48" s="643"/>
      <c r="CW48" s="643"/>
      <c r="CX48" s="643"/>
      <c r="CY48" s="644"/>
      <c r="CZ48" s="645" t="s">
        <v>134</v>
      </c>
      <c r="DA48" s="646"/>
      <c r="DB48" s="646"/>
      <c r="DC48" s="647"/>
      <c r="DD48" s="648" t="s">
        <v>134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361</v>
      </c>
      <c r="CE49" s="624"/>
      <c r="CF49" s="624"/>
      <c r="CG49" s="624"/>
      <c r="CH49" s="624"/>
      <c r="CI49" s="624"/>
      <c r="CJ49" s="624"/>
      <c r="CK49" s="624"/>
      <c r="CL49" s="624"/>
      <c r="CM49" s="624"/>
      <c r="CN49" s="624"/>
      <c r="CO49" s="624"/>
      <c r="CP49" s="624"/>
      <c r="CQ49" s="625"/>
      <c r="CR49" s="626">
        <v>275410157</v>
      </c>
      <c r="CS49" s="627"/>
      <c r="CT49" s="627"/>
      <c r="CU49" s="627"/>
      <c r="CV49" s="627"/>
      <c r="CW49" s="627"/>
      <c r="CX49" s="627"/>
      <c r="CY49" s="628"/>
      <c r="CZ49" s="629">
        <v>100</v>
      </c>
      <c r="DA49" s="630"/>
      <c r="DB49" s="630"/>
      <c r="DC49" s="631"/>
      <c r="DD49" s="632">
        <v>117680161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3r75j2uRfoPSKZ3rYoP3DbiZAUVbQhswEySU/lD7GDaAre08iyx2eEQDolkDzhqNePgByRk2ZGId73WWKfzrA==" saltValue="salce5IYpAr/Z9o/5NBRP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1" zoomScale="70" zoomScaleNormal="70" zoomScaleSheetLayoutView="70" workbookViewId="0">
      <selection activeCell="BF19" sqref="BF19"/>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363</v>
      </c>
      <c r="DK2" s="1168"/>
      <c r="DL2" s="1168"/>
      <c r="DM2" s="1168"/>
      <c r="DN2" s="1168"/>
      <c r="DO2" s="1169"/>
      <c r="DP2" s="251"/>
      <c r="DQ2" s="1167" t="s">
        <v>364</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365</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367</v>
      </c>
      <c r="B5" s="1053"/>
      <c r="C5" s="1053"/>
      <c r="D5" s="1053"/>
      <c r="E5" s="1053"/>
      <c r="F5" s="1053"/>
      <c r="G5" s="1053"/>
      <c r="H5" s="1053"/>
      <c r="I5" s="1053"/>
      <c r="J5" s="1053"/>
      <c r="K5" s="1053"/>
      <c r="L5" s="1053"/>
      <c r="M5" s="1053"/>
      <c r="N5" s="1053"/>
      <c r="O5" s="1053"/>
      <c r="P5" s="1054"/>
      <c r="Q5" s="1058" t="s">
        <v>368</v>
      </c>
      <c r="R5" s="1059"/>
      <c r="S5" s="1059"/>
      <c r="T5" s="1059"/>
      <c r="U5" s="1060"/>
      <c r="V5" s="1058" t="s">
        <v>369</v>
      </c>
      <c r="W5" s="1059"/>
      <c r="X5" s="1059"/>
      <c r="Y5" s="1059"/>
      <c r="Z5" s="1060"/>
      <c r="AA5" s="1058" t="s">
        <v>370</v>
      </c>
      <c r="AB5" s="1059"/>
      <c r="AC5" s="1059"/>
      <c r="AD5" s="1059"/>
      <c r="AE5" s="1059"/>
      <c r="AF5" s="1170" t="s">
        <v>371</v>
      </c>
      <c r="AG5" s="1059"/>
      <c r="AH5" s="1059"/>
      <c r="AI5" s="1059"/>
      <c r="AJ5" s="1074"/>
      <c r="AK5" s="1059" t="s">
        <v>372</v>
      </c>
      <c r="AL5" s="1059"/>
      <c r="AM5" s="1059"/>
      <c r="AN5" s="1059"/>
      <c r="AO5" s="1060"/>
      <c r="AP5" s="1058" t="s">
        <v>373</v>
      </c>
      <c r="AQ5" s="1059"/>
      <c r="AR5" s="1059"/>
      <c r="AS5" s="1059"/>
      <c r="AT5" s="1060"/>
      <c r="AU5" s="1058" t="s">
        <v>374</v>
      </c>
      <c r="AV5" s="1059"/>
      <c r="AW5" s="1059"/>
      <c r="AX5" s="1059"/>
      <c r="AY5" s="1074"/>
      <c r="AZ5" s="258"/>
      <c r="BA5" s="258"/>
      <c r="BB5" s="258"/>
      <c r="BC5" s="258"/>
      <c r="BD5" s="258"/>
      <c r="BE5" s="259"/>
      <c r="BF5" s="259"/>
      <c r="BG5" s="259"/>
      <c r="BH5" s="259"/>
      <c r="BI5" s="259"/>
      <c r="BJ5" s="259"/>
      <c r="BK5" s="259"/>
      <c r="BL5" s="259"/>
      <c r="BM5" s="259"/>
      <c r="BN5" s="259"/>
      <c r="BO5" s="259"/>
      <c r="BP5" s="259"/>
      <c r="BQ5" s="1052" t="s">
        <v>375</v>
      </c>
      <c r="BR5" s="1053"/>
      <c r="BS5" s="1053"/>
      <c r="BT5" s="1053"/>
      <c r="BU5" s="1053"/>
      <c r="BV5" s="1053"/>
      <c r="BW5" s="1053"/>
      <c r="BX5" s="1053"/>
      <c r="BY5" s="1053"/>
      <c r="BZ5" s="1053"/>
      <c r="CA5" s="1053"/>
      <c r="CB5" s="1053"/>
      <c r="CC5" s="1053"/>
      <c r="CD5" s="1053"/>
      <c r="CE5" s="1053"/>
      <c r="CF5" s="1053"/>
      <c r="CG5" s="1054"/>
      <c r="CH5" s="1058" t="s">
        <v>376</v>
      </c>
      <c r="CI5" s="1059"/>
      <c r="CJ5" s="1059"/>
      <c r="CK5" s="1059"/>
      <c r="CL5" s="1060"/>
      <c r="CM5" s="1058" t="s">
        <v>377</v>
      </c>
      <c r="CN5" s="1059"/>
      <c r="CO5" s="1059"/>
      <c r="CP5" s="1059"/>
      <c r="CQ5" s="1060"/>
      <c r="CR5" s="1058" t="s">
        <v>378</v>
      </c>
      <c r="CS5" s="1059"/>
      <c r="CT5" s="1059"/>
      <c r="CU5" s="1059"/>
      <c r="CV5" s="1060"/>
      <c r="CW5" s="1058" t="s">
        <v>379</v>
      </c>
      <c r="CX5" s="1059"/>
      <c r="CY5" s="1059"/>
      <c r="CZ5" s="1059"/>
      <c r="DA5" s="1060"/>
      <c r="DB5" s="1058" t="s">
        <v>380</v>
      </c>
      <c r="DC5" s="1059"/>
      <c r="DD5" s="1059"/>
      <c r="DE5" s="1059"/>
      <c r="DF5" s="1060"/>
      <c r="DG5" s="1155" t="s">
        <v>381</v>
      </c>
      <c r="DH5" s="1156"/>
      <c r="DI5" s="1156"/>
      <c r="DJ5" s="1156"/>
      <c r="DK5" s="1157"/>
      <c r="DL5" s="1155" t="s">
        <v>382</v>
      </c>
      <c r="DM5" s="1156"/>
      <c r="DN5" s="1156"/>
      <c r="DO5" s="1156"/>
      <c r="DP5" s="1157"/>
      <c r="DQ5" s="1058" t="s">
        <v>383</v>
      </c>
      <c r="DR5" s="1059"/>
      <c r="DS5" s="1059"/>
      <c r="DT5" s="1059"/>
      <c r="DU5" s="1060"/>
      <c r="DV5" s="1058" t="s">
        <v>374</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384</v>
      </c>
      <c r="C7" s="1108"/>
      <c r="D7" s="1108"/>
      <c r="E7" s="1108"/>
      <c r="F7" s="1108"/>
      <c r="G7" s="1108"/>
      <c r="H7" s="1108"/>
      <c r="I7" s="1108"/>
      <c r="J7" s="1108"/>
      <c r="K7" s="1108"/>
      <c r="L7" s="1108"/>
      <c r="M7" s="1108"/>
      <c r="N7" s="1108"/>
      <c r="O7" s="1108"/>
      <c r="P7" s="1109"/>
      <c r="Q7" s="1161">
        <v>279417</v>
      </c>
      <c r="R7" s="1162"/>
      <c r="S7" s="1162"/>
      <c r="T7" s="1162"/>
      <c r="U7" s="1162"/>
      <c r="V7" s="1162">
        <v>274273</v>
      </c>
      <c r="W7" s="1162"/>
      <c r="X7" s="1162"/>
      <c r="Y7" s="1162"/>
      <c r="Z7" s="1162"/>
      <c r="AA7" s="1162">
        <v>5144</v>
      </c>
      <c r="AB7" s="1162"/>
      <c r="AC7" s="1162"/>
      <c r="AD7" s="1162"/>
      <c r="AE7" s="1163"/>
      <c r="AF7" s="1164">
        <v>2569</v>
      </c>
      <c r="AG7" s="1165"/>
      <c r="AH7" s="1165"/>
      <c r="AI7" s="1165"/>
      <c r="AJ7" s="1166"/>
      <c r="AK7" s="1148">
        <v>7285</v>
      </c>
      <c r="AL7" s="1149"/>
      <c r="AM7" s="1149"/>
      <c r="AN7" s="1149"/>
      <c r="AO7" s="1149"/>
      <c r="AP7" s="1149">
        <v>264349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594</v>
      </c>
      <c r="BT7" s="1153"/>
      <c r="BU7" s="1153"/>
      <c r="BV7" s="1153"/>
      <c r="BW7" s="1153"/>
      <c r="BX7" s="1153"/>
      <c r="BY7" s="1153"/>
      <c r="BZ7" s="1153"/>
      <c r="CA7" s="1153"/>
      <c r="CB7" s="1153"/>
      <c r="CC7" s="1153"/>
      <c r="CD7" s="1153"/>
      <c r="CE7" s="1153"/>
      <c r="CF7" s="1153"/>
      <c r="CG7" s="1154"/>
      <c r="CH7" s="1145">
        <v>-4</v>
      </c>
      <c r="CI7" s="1146"/>
      <c r="CJ7" s="1146"/>
      <c r="CK7" s="1146"/>
      <c r="CL7" s="1147"/>
      <c r="CM7" s="1145">
        <v>124</v>
      </c>
      <c r="CN7" s="1146"/>
      <c r="CO7" s="1146"/>
      <c r="CP7" s="1146"/>
      <c r="CQ7" s="1147"/>
      <c r="CR7" s="1145">
        <v>8</v>
      </c>
      <c r="CS7" s="1146"/>
      <c r="CT7" s="1146"/>
      <c r="CU7" s="1146"/>
      <c r="CV7" s="1147"/>
      <c r="CW7" s="1145">
        <v>28</v>
      </c>
      <c r="CX7" s="1146"/>
      <c r="CY7" s="1146"/>
      <c r="CZ7" s="1146"/>
      <c r="DA7" s="1147"/>
      <c r="DB7" s="1145">
        <v>0</v>
      </c>
      <c r="DC7" s="1146"/>
      <c r="DD7" s="1146"/>
      <c r="DE7" s="1146"/>
      <c r="DF7" s="1147"/>
      <c r="DG7" s="1145" t="s">
        <v>608</v>
      </c>
      <c r="DH7" s="1146"/>
      <c r="DI7" s="1146"/>
      <c r="DJ7" s="1146"/>
      <c r="DK7" s="1147"/>
      <c r="DL7" s="1145" t="s">
        <v>521</v>
      </c>
      <c r="DM7" s="1146"/>
      <c r="DN7" s="1146"/>
      <c r="DO7" s="1146"/>
      <c r="DP7" s="1147"/>
      <c r="DQ7" s="1145" t="s">
        <v>521</v>
      </c>
      <c r="DR7" s="1146"/>
      <c r="DS7" s="1146"/>
      <c r="DT7" s="1146"/>
      <c r="DU7" s="1147"/>
      <c r="DV7" s="1172"/>
      <c r="DW7" s="1173"/>
      <c r="DX7" s="1173"/>
      <c r="DY7" s="1173"/>
      <c r="DZ7" s="1174"/>
      <c r="EA7" s="256"/>
    </row>
    <row r="8" spans="1:131" s="257" customFormat="1" ht="26.25" customHeight="1" x14ac:dyDescent="0.2">
      <c r="A8" s="263">
        <v>2</v>
      </c>
      <c r="B8" s="1094" t="s">
        <v>385</v>
      </c>
      <c r="C8" s="1095"/>
      <c r="D8" s="1095"/>
      <c r="E8" s="1095"/>
      <c r="F8" s="1095"/>
      <c r="G8" s="1095"/>
      <c r="H8" s="1095"/>
      <c r="I8" s="1095"/>
      <c r="J8" s="1095"/>
      <c r="K8" s="1095"/>
      <c r="L8" s="1095"/>
      <c r="M8" s="1095"/>
      <c r="N8" s="1095"/>
      <c r="O8" s="1095"/>
      <c r="P8" s="1096"/>
      <c r="Q8" s="1100">
        <v>1631</v>
      </c>
      <c r="R8" s="1101"/>
      <c r="S8" s="1101"/>
      <c r="T8" s="1101"/>
      <c r="U8" s="1101"/>
      <c r="V8" s="1101">
        <v>1454</v>
      </c>
      <c r="W8" s="1101"/>
      <c r="X8" s="1101"/>
      <c r="Y8" s="1101"/>
      <c r="Z8" s="1101"/>
      <c r="AA8" s="1101">
        <v>177</v>
      </c>
      <c r="AB8" s="1101"/>
      <c r="AC8" s="1101"/>
      <c r="AD8" s="1101"/>
      <c r="AE8" s="1102"/>
      <c r="AF8" s="1076" t="s">
        <v>386</v>
      </c>
      <c r="AG8" s="1077"/>
      <c r="AH8" s="1077"/>
      <c r="AI8" s="1077"/>
      <c r="AJ8" s="1078"/>
      <c r="AK8" s="1143">
        <v>33</v>
      </c>
      <c r="AL8" s="1144"/>
      <c r="AM8" s="1144"/>
      <c r="AN8" s="1144"/>
      <c r="AO8" s="1144"/>
      <c r="AP8" s="1144">
        <v>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595</v>
      </c>
      <c r="BT8" s="1072"/>
      <c r="BU8" s="1072"/>
      <c r="BV8" s="1072"/>
      <c r="BW8" s="1072"/>
      <c r="BX8" s="1072"/>
      <c r="BY8" s="1072"/>
      <c r="BZ8" s="1072"/>
      <c r="CA8" s="1072"/>
      <c r="CB8" s="1072"/>
      <c r="CC8" s="1072"/>
      <c r="CD8" s="1072"/>
      <c r="CE8" s="1072"/>
      <c r="CF8" s="1072"/>
      <c r="CG8" s="1073"/>
      <c r="CH8" s="1046">
        <v>2</v>
      </c>
      <c r="CI8" s="1047"/>
      <c r="CJ8" s="1047"/>
      <c r="CK8" s="1047"/>
      <c r="CL8" s="1048"/>
      <c r="CM8" s="1046">
        <v>126</v>
      </c>
      <c r="CN8" s="1047"/>
      <c r="CO8" s="1047"/>
      <c r="CP8" s="1047"/>
      <c r="CQ8" s="1048"/>
      <c r="CR8" s="1046">
        <v>60</v>
      </c>
      <c r="CS8" s="1047"/>
      <c r="CT8" s="1047"/>
      <c r="CU8" s="1047"/>
      <c r="CV8" s="1048"/>
      <c r="CW8" s="1046">
        <v>32</v>
      </c>
      <c r="CX8" s="1047"/>
      <c r="CY8" s="1047"/>
      <c r="CZ8" s="1047"/>
      <c r="DA8" s="1048"/>
      <c r="DB8" s="1046">
        <v>0</v>
      </c>
      <c r="DC8" s="1047"/>
      <c r="DD8" s="1047"/>
      <c r="DE8" s="1047"/>
      <c r="DF8" s="1048"/>
      <c r="DG8" s="1046" t="s">
        <v>609</v>
      </c>
      <c r="DH8" s="1047"/>
      <c r="DI8" s="1047"/>
      <c r="DJ8" s="1047"/>
      <c r="DK8" s="1048"/>
      <c r="DL8" s="1046" t="s">
        <v>521</v>
      </c>
      <c r="DM8" s="1047"/>
      <c r="DN8" s="1047"/>
      <c r="DO8" s="1047"/>
      <c r="DP8" s="1048"/>
      <c r="DQ8" s="1046" t="s">
        <v>521</v>
      </c>
      <c r="DR8" s="1047"/>
      <c r="DS8" s="1047"/>
      <c r="DT8" s="1047"/>
      <c r="DU8" s="1048"/>
      <c r="DV8" s="1049"/>
      <c r="DW8" s="1050"/>
      <c r="DX8" s="1050"/>
      <c r="DY8" s="1050"/>
      <c r="DZ8" s="1051"/>
      <c r="EA8" s="256"/>
    </row>
    <row r="9" spans="1:131" s="257" customFormat="1" ht="26.25" customHeight="1" x14ac:dyDescent="0.2">
      <c r="A9" s="263">
        <v>3</v>
      </c>
      <c r="B9" s="1094" t="s">
        <v>387</v>
      </c>
      <c r="C9" s="1095"/>
      <c r="D9" s="1095"/>
      <c r="E9" s="1095"/>
      <c r="F9" s="1095"/>
      <c r="G9" s="1095"/>
      <c r="H9" s="1095"/>
      <c r="I9" s="1095"/>
      <c r="J9" s="1095"/>
      <c r="K9" s="1095"/>
      <c r="L9" s="1095"/>
      <c r="M9" s="1095"/>
      <c r="N9" s="1095"/>
      <c r="O9" s="1095"/>
      <c r="P9" s="1096"/>
      <c r="Q9" s="1100">
        <v>241</v>
      </c>
      <c r="R9" s="1101"/>
      <c r="S9" s="1101"/>
      <c r="T9" s="1101"/>
      <c r="U9" s="1101"/>
      <c r="V9" s="1101">
        <v>61</v>
      </c>
      <c r="W9" s="1101"/>
      <c r="X9" s="1101"/>
      <c r="Y9" s="1101"/>
      <c r="Z9" s="1101"/>
      <c r="AA9" s="1101">
        <v>180</v>
      </c>
      <c r="AB9" s="1101"/>
      <c r="AC9" s="1101"/>
      <c r="AD9" s="1101"/>
      <c r="AE9" s="1102"/>
      <c r="AF9" s="1076">
        <v>180</v>
      </c>
      <c r="AG9" s="1077"/>
      <c r="AH9" s="1077"/>
      <c r="AI9" s="1077"/>
      <c r="AJ9" s="1078"/>
      <c r="AK9" s="1143">
        <v>3</v>
      </c>
      <c r="AL9" s="1144"/>
      <c r="AM9" s="1144"/>
      <c r="AN9" s="1144"/>
      <c r="AO9" s="1144"/>
      <c r="AP9" s="1144">
        <v>401</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596</v>
      </c>
      <c r="BT9" s="1072"/>
      <c r="BU9" s="1072"/>
      <c r="BV9" s="1072"/>
      <c r="BW9" s="1072"/>
      <c r="BX9" s="1072"/>
      <c r="BY9" s="1072"/>
      <c r="BZ9" s="1072"/>
      <c r="CA9" s="1072"/>
      <c r="CB9" s="1072"/>
      <c r="CC9" s="1072"/>
      <c r="CD9" s="1072"/>
      <c r="CE9" s="1072"/>
      <c r="CF9" s="1072"/>
      <c r="CG9" s="1073"/>
      <c r="CH9" s="1046">
        <v>8</v>
      </c>
      <c r="CI9" s="1047"/>
      <c r="CJ9" s="1047"/>
      <c r="CK9" s="1047"/>
      <c r="CL9" s="1048"/>
      <c r="CM9" s="1046">
        <v>223</v>
      </c>
      <c r="CN9" s="1047"/>
      <c r="CO9" s="1047"/>
      <c r="CP9" s="1047"/>
      <c r="CQ9" s="1048"/>
      <c r="CR9" s="1046">
        <v>100</v>
      </c>
      <c r="CS9" s="1047"/>
      <c r="CT9" s="1047"/>
      <c r="CU9" s="1047"/>
      <c r="CV9" s="1048"/>
      <c r="CW9" s="1046">
        <v>0</v>
      </c>
      <c r="CX9" s="1047"/>
      <c r="CY9" s="1047"/>
      <c r="CZ9" s="1047"/>
      <c r="DA9" s="1048"/>
      <c r="DB9" s="1046">
        <v>0</v>
      </c>
      <c r="DC9" s="1047"/>
      <c r="DD9" s="1047"/>
      <c r="DE9" s="1047"/>
      <c r="DF9" s="1048"/>
      <c r="DG9" s="1046" t="s">
        <v>610</v>
      </c>
      <c r="DH9" s="1047"/>
      <c r="DI9" s="1047"/>
      <c r="DJ9" s="1047"/>
      <c r="DK9" s="1048"/>
      <c r="DL9" s="1046" t="s">
        <v>521</v>
      </c>
      <c r="DM9" s="1047"/>
      <c r="DN9" s="1047"/>
      <c r="DO9" s="1047"/>
      <c r="DP9" s="1048"/>
      <c r="DQ9" s="1046" t="s">
        <v>521</v>
      </c>
      <c r="DR9" s="1047"/>
      <c r="DS9" s="1047"/>
      <c r="DT9" s="1047"/>
      <c r="DU9" s="1048"/>
      <c r="DV9" s="1049"/>
      <c r="DW9" s="1050"/>
      <c r="DX9" s="1050"/>
      <c r="DY9" s="1050"/>
      <c r="DZ9" s="1051"/>
      <c r="EA9" s="256"/>
    </row>
    <row r="10" spans="1:131" s="257" customFormat="1" ht="26.25" customHeight="1" x14ac:dyDescent="0.2">
      <c r="A10" s="263">
        <v>4</v>
      </c>
      <c r="B10" s="1094" t="s">
        <v>388</v>
      </c>
      <c r="C10" s="1095"/>
      <c r="D10" s="1095"/>
      <c r="E10" s="1095"/>
      <c r="F10" s="1095"/>
      <c r="G10" s="1095"/>
      <c r="H10" s="1095"/>
      <c r="I10" s="1095"/>
      <c r="J10" s="1095"/>
      <c r="K10" s="1095"/>
      <c r="L10" s="1095"/>
      <c r="M10" s="1095"/>
      <c r="N10" s="1095"/>
      <c r="O10" s="1095"/>
      <c r="P10" s="1096"/>
      <c r="Q10" s="1100">
        <v>346</v>
      </c>
      <c r="R10" s="1101"/>
      <c r="S10" s="1101"/>
      <c r="T10" s="1101"/>
      <c r="U10" s="1101"/>
      <c r="V10" s="1101">
        <v>346</v>
      </c>
      <c r="W10" s="1101"/>
      <c r="X10" s="1101"/>
      <c r="Y10" s="1101"/>
      <c r="Z10" s="1101"/>
      <c r="AA10" s="1101">
        <v>0</v>
      </c>
      <c r="AB10" s="1101"/>
      <c r="AC10" s="1101"/>
      <c r="AD10" s="1101"/>
      <c r="AE10" s="1102"/>
      <c r="AF10" s="1076" t="s">
        <v>389</v>
      </c>
      <c r="AG10" s="1077"/>
      <c r="AH10" s="1077"/>
      <c r="AI10" s="1077"/>
      <c r="AJ10" s="1078"/>
      <c r="AK10" s="1143">
        <v>203</v>
      </c>
      <c r="AL10" s="1144"/>
      <c r="AM10" s="1144"/>
      <c r="AN10" s="1144"/>
      <c r="AO10" s="1144"/>
      <c r="AP10" s="1144">
        <v>889</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597</v>
      </c>
      <c r="BT10" s="1072"/>
      <c r="BU10" s="1072"/>
      <c r="BV10" s="1072"/>
      <c r="BW10" s="1072"/>
      <c r="BX10" s="1072"/>
      <c r="BY10" s="1072"/>
      <c r="BZ10" s="1072"/>
      <c r="CA10" s="1072"/>
      <c r="CB10" s="1072"/>
      <c r="CC10" s="1072"/>
      <c r="CD10" s="1072"/>
      <c r="CE10" s="1072"/>
      <c r="CF10" s="1072"/>
      <c r="CG10" s="1073"/>
      <c r="CH10" s="1046">
        <v>19</v>
      </c>
      <c r="CI10" s="1047"/>
      <c r="CJ10" s="1047"/>
      <c r="CK10" s="1047"/>
      <c r="CL10" s="1048"/>
      <c r="CM10" s="1046">
        <v>193</v>
      </c>
      <c r="CN10" s="1047"/>
      <c r="CO10" s="1047"/>
      <c r="CP10" s="1047"/>
      <c r="CQ10" s="1048"/>
      <c r="CR10" s="1046">
        <v>10</v>
      </c>
      <c r="CS10" s="1047"/>
      <c r="CT10" s="1047"/>
      <c r="CU10" s="1047"/>
      <c r="CV10" s="1048"/>
      <c r="CW10" s="1046">
        <v>0</v>
      </c>
      <c r="CX10" s="1047"/>
      <c r="CY10" s="1047"/>
      <c r="CZ10" s="1047"/>
      <c r="DA10" s="1048"/>
      <c r="DB10" s="1046">
        <v>0</v>
      </c>
      <c r="DC10" s="1047"/>
      <c r="DD10" s="1047"/>
      <c r="DE10" s="1047"/>
      <c r="DF10" s="1048"/>
      <c r="DG10" s="1046" t="s">
        <v>608</v>
      </c>
      <c r="DH10" s="1047"/>
      <c r="DI10" s="1047"/>
      <c r="DJ10" s="1047"/>
      <c r="DK10" s="1048"/>
      <c r="DL10" s="1046" t="s">
        <v>521</v>
      </c>
      <c r="DM10" s="1047"/>
      <c r="DN10" s="1047"/>
      <c r="DO10" s="1047"/>
      <c r="DP10" s="1048"/>
      <c r="DQ10" s="1046" t="s">
        <v>521</v>
      </c>
      <c r="DR10" s="1047"/>
      <c r="DS10" s="1047"/>
      <c r="DT10" s="1047"/>
      <c r="DU10" s="1048"/>
      <c r="DV10" s="1049"/>
      <c r="DW10" s="1050"/>
      <c r="DX10" s="1050"/>
      <c r="DY10" s="1050"/>
      <c r="DZ10" s="1051"/>
      <c r="EA10" s="256"/>
    </row>
    <row r="11" spans="1:131" s="257" customFormat="1" ht="26.25" customHeight="1" x14ac:dyDescent="0.2">
      <c r="A11" s="263">
        <v>5</v>
      </c>
      <c r="B11" s="1094" t="s">
        <v>390</v>
      </c>
      <c r="C11" s="1095"/>
      <c r="D11" s="1095"/>
      <c r="E11" s="1095"/>
      <c r="F11" s="1095"/>
      <c r="G11" s="1095"/>
      <c r="H11" s="1095"/>
      <c r="I11" s="1095"/>
      <c r="J11" s="1095"/>
      <c r="K11" s="1095"/>
      <c r="L11" s="1095"/>
      <c r="M11" s="1095"/>
      <c r="N11" s="1095"/>
      <c r="O11" s="1095"/>
      <c r="P11" s="1096"/>
      <c r="Q11" s="1100">
        <v>926</v>
      </c>
      <c r="R11" s="1101"/>
      <c r="S11" s="1101"/>
      <c r="T11" s="1101"/>
      <c r="U11" s="1101"/>
      <c r="V11" s="1101">
        <v>926</v>
      </c>
      <c r="W11" s="1101"/>
      <c r="X11" s="1101"/>
      <c r="Y11" s="1101"/>
      <c r="Z11" s="1101"/>
      <c r="AA11" s="1101">
        <v>0</v>
      </c>
      <c r="AB11" s="1101"/>
      <c r="AC11" s="1101"/>
      <c r="AD11" s="1101"/>
      <c r="AE11" s="1102"/>
      <c r="AF11" s="1076" t="s">
        <v>389</v>
      </c>
      <c r="AG11" s="1077"/>
      <c r="AH11" s="1077"/>
      <c r="AI11" s="1077"/>
      <c r="AJ11" s="1078"/>
      <c r="AK11" s="1143" t="s">
        <v>606</v>
      </c>
      <c r="AL11" s="1144"/>
      <c r="AM11" s="1144"/>
      <c r="AN11" s="1144"/>
      <c r="AO11" s="1144"/>
      <c r="AP11" s="1144">
        <v>10542</v>
      </c>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598</v>
      </c>
      <c r="BT11" s="1072"/>
      <c r="BU11" s="1072"/>
      <c r="BV11" s="1072"/>
      <c r="BW11" s="1072"/>
      <c r="BX11" s="1072"/>
      <c r="BY11" s="1072"/>
      <c r="BZ11" s="1072"/>
      <c r="CA11" s="1072"/>
      <c r="CB11" s="1072"/>
      <c r="CC11" s="1072"/>
      <c r="CD11" s="1072"/>
      <c r="CE11" s="1072"/>
      <c r="CF11" s="1072"/>
      <c r="CG11" s="1073"/>
      <c r="CH11" s="1046">
        <v>-1</v>
      </c>
      <c r="CI11" s="1047"/>
      <c r="CJ11" s="1047"/>
      <c r="CK11" s="1047"/>
      <c r="CL11" s="1048"/>
      <c r="CM11" s="1046">
        <v>452</v>
      </c>
      <c r="CN11" s="1047"/>
      <c r="CO11" s="1047"/>
      <c r="CP11" s="1047"/>
      <c r="CQ11" s="1048"/>
      <c r="CR11" s="1046">
        <v>30</v>
      </c>
      <c r="CS11" s="1047"/>
      <c r="CT11" s="1047"/>
      <c r="CU11" s="1047"/>
      <c r="CV11" s="1048"/>
      <c r="CW11" s="1046">
        <v>0</v>
      </c>
      <c r="CX11" s="1047"/>
      <c r="CY11" s="1047"/>
      <c r="CZ11" s="1047"/>
      <c r="DA11" s="1048"/>
      <c r="DB11" s="1046">
        <v>0</v>
      </c>
      <c r="DC11" s="1047"/>
      <c r="DD11" s="1047"/>
      <c r="DE11" s="1047"/>
      <c r="DF11" s="1048"/>
      <c r="DG11" s="1046" t="s">
        <v>608</v>
      </c>
      <c r="DH11" s="1047"/>
      <c r="DI11" s="1047"/>
      <c r="DJ11" s="1047"/>
      <c r="DK11" s="1048"/>
      <c r="DL11" s="1046" t="s">
        <v>521</v>
      </c>
      <c r="DM11" s="1047"/>
      <c r="DN11" s="1047"/>
      <c r="DO11" s="1047"/>
      <c r="DP11" s="1048"/>
      <c r="DQ11" s="1046" t="s">
        <v>521</v>
      </c>
      <c r="DR11" s="1047"/>
      <c r="DS11" s="1047"/>
      <c r="DT11" s="1047"/>
      <c r="DU11" s="1048"/>
      <c r="DV11" s="1049"/>
      <c r="DW11" s="1050"/>
      <c r="DX11" s="1050"/>
      <c r="DY11" s="1050"/>
      <c r="DZ11" s="1051"/>
      <c r="EA11" s="256"/>
    </row>
    <row r="12" spans="1:131" s="257" customFormat="1" ht="26.25" customHeight="1" x14ac:dyDescent="0.2">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599</v>
      </c>
      <c r="BT12" s="1072"/>
      <c r="BU12" s="1072"/>
      <c r="BV12" s="1072"/>
      <c r="BW12" s="1072"/>
      <c r="BX12" s="1072"/>
      <c r="BY12" s="1072"/>
      <c r="BZ12" s="1072"/>
      <c r="CA12" s="1072"/>
      <c r="CB12" s="1072"/>
      <c r="CC12" s="1072"/>
      <c r="CD12" s="1072"/>
      <c r="CE12" s="1072"/>
      <c r="CF12" s="1072"/>
      <c r="CG12" s="1073"/>
      <c r="CH12" s="1046">
        <v>7</v>
      </c>
      <c r="CI12" s="1047"/>
      <c r="CJ12" s="1047"/>
      <c r="CK12" s="1047"/>
      <c r="CL12" s="1048"/>
      <c r="CM12" s="1046">
        <v>1030</v>
      </c>
      <c r="CN12" s="1047"/>
      <c r="CO12" s="1047"/>
      <c r="CP12" s="1047"/>
      <c r="CQ12" s="1048"/>
      <c r="CR12" s="1046">
        <v>200</v>
      </c>
      <c r="CS12" s="1047"/>
      <c r="CT12" s="1047"/>
      <c r="CU12" s="1047"/>
      <c r="CV12" s="1048"/>
      <c r="CW12" s="1046">
        <v>0</v>
      </c>
      <c r="CX12" s="1047"/>
      <c r="CY12" s="1047"/>
      <c r="CZ12" s="1047"/>
      <c r="DA12" s="1048"/>
      <c r="DB12" s="1046">
        <v>5</v>
      </c>
      <c r="DC12" s="1047"/>
      <c r="DD12" s="1047"/>
      <c r="DE12" s="1047"/>
      <c r="DF12" s="1048"/>
      <c r="DG12" s="1046" t="s">
        <v>521</v>
      </c>
      <c r="DH12" s="1047"/>
      <c r="DI12" s="1047"/>
      <c r="DJ12" s="1047"/>
      <c r="DK12" s="1048"/>
      <c r="DL12" s="1046" t="s">
        <v>521</v>
      </c>
      <c r="DM12" s="1047"/>
      <c r="DN12" s="1047"/>
      <c r="DO12" s="1047"/>
      <c r="DP12" s="1048"/>
      <c r="DQ12" s="1046" t="s">
        <v>521</v>
      </c>
      <c r="DR12" s="1047"/>
      <c r="DS12" s="1047"/>
      <c r="DT12" s="1047"/>
      <c r="DU12" s="1048"/>
      <c r="DV12" s="1049"/>
      <c r="DW12" s="1050"/>
      <c r="DX12" s="1050"/>
      <c r="DY12" s="1050"/>
      <c r="DZ12" s="1051"/>
      <c r="EA12" s="256"/>
    </row>
    <row r="13" spans="1:131" s="257" customFormat="1" ht="26.25" customHeight="1" x14ac:dyDescent="0.2">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600</v>
      </c>
      <c r="BT13" s="1072"/>
      <c r="BU13" s="1072"/>
      <c r="BV13" s="1072"/>
      <c r="BW13" s="1072"/>
      <c r="BX13" s="1072"/>
      <c r="BY13" s="1072"/>
      <c r="BZ13" s="1072"/>
      <c r="CA13" s="1072"/>
      <c r="CB13" s="1072"/>
      <c r="CC13" s="1072"/>
      <c r="CD13" s="1072"/>
      <c r="CE13" s="1072"/>
      <c r="CF13" s="1072"/>
      <c r="CG13" s="1073"/>
      <c r="CH13" s="1046">
        <v>1</v>
      </c>
      <c r="CI13" s="1047"/>
      <c r="CJ13" s="1047"/>
      <c r="CK13" s="1047"/>
      <c r="CL13" s="1048"/>
      <c r="CM13" s="1046">
        <v>12</v>
      </c>
      <c r="CN13" s="1047"/>
      <c r="CO13" s="1047"/>
      <c r="CP13" s="1047"/>
      <c r="CQ13" s="1048"/>
      <c r="CR13" s="1046">
        <v>6</v>
      </c>
      <c r="CS13" s="1047"/>
      <c r="CT13" s="1047"/>
      <c r="CU13" s="1047"/>
      <c r="CV13" s="1048"/>
      <c r="CW13" s="1046">
        <v>0</v>
      </c>
      <c r="CX13" s="1047"/>
      <c r="CY13" s="1047"/>
      <c r="CZ13" s="1047"/>
      <c r="DA13" s="1048"/>
      <c r="DB13" s="1046">
        <v>0</v>
      </c>
      <c r="DC13" s="1047"/>
      <c r="DD13" s="1047"/>
      <c r="DE13" s="1047"/>
      <c r="DF13" s="1048"/>
      <c r="DG13" s="1046" t="s">
        <v>521</v>
      </c>
      <c r="DH13" s="1047"/>
      <c r="DI13" s="1047"/>
      <c r="DJ13" s="1047"/>
      <c r="DK13" s="1048"/>
      <c r="DL13" s="1046" t="s">
        <v>521</v>
      </c>
      <c r="DM13" s="1047"/>
      <c r="DN13" s="1047"/>
      <c r="DO13" s="1047"/>
      <c r="DP13" s="1048"/>
      <c r="DQ13" s="1046" t="s">
        <v>521</v>
      </c>
      <c r="DR13" s="1047"/>
      <c r="DS13" s="1047"/>
      <c r="DT13" s="1047"/>
      <c r="DU13" s="1048"/>
      <c r="DV13" s="1049"/>
      <c r="DW13" s="1050"/>
      <c r="DX13" s="1050"/>
      <c r="DY13" s="1050"/>
      <c r="DZ13" s="1051"/>
      <c r="EA13" s="256"/>
    </row>
    <row r="14" spans="1:131" s="257" customFormat="1" ht="26.25"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t="s">
        <v>601</v>
      </c>
      <c r="BT14" s="1072"/>
      <c r="BU14" s="1072"/>
      <c r="BV14" s="1072"/>
      <c r="BW14" s="1072"/>
      <c r="BX14" s="1072"/>
      <c r="BY14" s="1072"/>
      <c r="BZ14" s="1072"/>
      <c r="CA14" s="1072"/>
      <c r="CB14" s="1072"/>
      <c r="CC14" s="1072"/>
      <c r="CD14" s="1072"/>
      <c r="CE14" s="1072"/>
      <c r="CF14" s="1072"/>
      <c r="CG14" s="1073"/>
      <c r="CH14" s="1046">
        <v>-1</v>
      </c>
      <c r="CI14" s="1047"/>
      <c r="CJ14" s="1047"/>
      <c r="CK14" s="1047"/>
      <c r="CL14" s="1048"/>
      <c r="CM14" s="1046">
        <v>64</v>
      </c>
      <c r="CN14" s="1047"/>
      <c r="CO14" s="1047"/>
      <c r="CP14" s="1047"/>
      <c r="CQ14" s="1048"/>
      <c r="CR14" s="1046">
        <v>5</v>
      </c>
      <c r="CS14" s="1047"/>
      <c r="CT14" s="1047"/>
      <c r="CU14" s="1047"/>
      <c r="CV14" s="1048"/>
      <c r="CW14" s="1046">
        <v>13</v>
      </c>
      <c r="CX14" s="1047"/>
      <c r="CY14" s="1047"/>
      <c r="CZ14" s="1047"/>
      <c r="DA14" s="1048"/>
      <c r="DB14" s="1046">
        <v>0</v>
      </c>
      <c r="DC14" s="1047"/>
      <c r="DD14" s="1047"/>
      <c r="DE14" s="1047"/>
      <c r="DF14" s="1048"/>
      <c r="DG14" s="1046" t="s">
        <v>521</v>
      </c>
      <c r="DH14" s="1047"/>
      <c r="DI14" s="1047"/>
      <c r="DJ14" s="1047"/>
      <c r="DK14" s="1048"/>
      <c r="DL14" s="1046" t="s">
        <v>521</v>
      </c>
      <c r="DM14" s="1047"/>
      <c r="DN14" s="1047"/>
      <c r="DO14" s="1047"/>
      <c r="DP14" s="1048"/>
      <c r="DQ14" s="1046" t="s">
        <v>521</v>
      </c>
      <c r="DR14" s="1047"/>
      <c r="DS14" s="1047"/>
      <c r="DT14" s="1047"/>
      <c r="DU14" s="1048"/>
      <c r="DV14" s="1049"/>
      <c r="DW14" s="1050"/>
      <c r="DX14" s="1050"/>
      <c r="DY14" s="1050"/>
      <c r="DZ14" s="1051"/>
      <c r="EA14" s="256"/>
    </row>
    <row r="15" spans="1:131" s="257" customFormat="1" ht="26.25"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t="s">
        <v>602</v>
      </c>
      <c r="BT15" s="1072"/>
      <c r="BU15" s="1072"/>
      <c r="BV15" s="1072"/>
      <c r="BW15" s="1072"/>
      <c r="BX15" s="1072"/>
      <c r="BY15" s="1072"/>
      <c r="BZ15" s="1072"/>
      <c r="CA15" s="1072"/>
      <c r="CB15" s="1072"/>
      <c r="CC15" s="1072"/>
      <c r="CD15" s="1072"/>
      <c r="CE15" s="1072"/>
      <c r="CF15" s="1072"/>
      <c r="CG15" s="1073"/>
      <c r="CH15" s="1046">
        <v>89</v>
      </c>
      <c r="CI15" s="1047"/>
      <c r="CJ15" s="1047"/>
      <c r="CK15" s="1047"/>
      <c r="CL15" s="1048"/>
      <c r="CM15" s="1046">
        <v>688</v>
      </c>
      <c r="CN15" s="1047"/>
      <c r="CO15" s="1047"/>
      <c r="CP15" s="1047"/>
      <c r="CQ15" s="1048"/>
      <c r="CR15" s="1046">
        <v>3</v>
      </c>
      <c r="CS15" s="1047"/>
      <c r="CT15" s="1047"/>
      <c r="CU15" s="1047"/>
      <c r="CV15" s="1048"/>
      <c r="CW15" s="1046">
        <v>0</v>
      </c>
      <c r="CX15" s="1047"/>
      <c r="CY15" s="1047"/>
      <c r="CZ15" s="1047"/>
      <c r="DA15" s="1048"/>
      <c r="DB15" s="1046">
        <v>0</v>
      </c>
      <c r="DC15" s="1047"/>
      <c r="DD15" s="1047"/>
      <c r="DE15" s="1047"/>
      <c r="DF15" s="1048"/>
      <c r="DG15" s="1046" t="s">
        <v>521</v>
      </c>
      <c r="DH15" s="1047"/>
      <c r="DI15" s="1047"/>
      <c r="DJ15" s="1047"/>
      <c r="DK15" s="1048"/>
      <c r="DL15" s="1046" t="s">
        <v>521</v>
      </c>
      <c r="DM15" s="1047"/>
      <c r="DN15" s="1047"/>
      <c r="DO15" s="1047"/>
      <c r="DP15" s="1048"/>
      <c r="DQ15" s="1046" t="s">
        <v>521</v>
      </c>
      <c r="DR15" s="1047"/>
      <c r="DS15" s="1047"/>
      <c r="DT15" s="1047"/>
      <c r="DU15" s="1048"/>
      <c r="DV15" s="1049"/>
      <c r="DW15" s="1050"/>
      <c r="DX15" s="1050"/>
      <c r="DY15" s="1050"/>
      <c r="DZ15" s="1051"/>
      <c r="EA15" s="256"/>
    </row>
    <row r="16" spans="1:131" s="257" customFormat="1" ht="26.25"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t="s">
        <v>603</v>
      </c>
      <c r="BT16" s="1072"/>
      <c r="BU16" s="1072"/>
      <c r="BV16" s="1072"/>
      <c r="BW16" s="1072"/>
      <c r="BX16" s="1072"/>
      <c r="BY16" s="1072"/>
      <c r="BZ16" s="1072"/>
      <c r="CA16" s="1072"/>
      <c r="CB16" s="1072"/>
      <c r="CC16" s="1072"/>
      <c r="CD16" s="1072"/>
      <c r="CE16" s="1072"/>
      <c r="CF16" s="1072"/>
      <c r="CG16" s="1073"/>
      <c r="CH16" s="1046">
        <v>1931</v>
      </c>
      <c r="CI16" s="1047"/>
      <c r="CJ16" s="1047"/>
      <c r="CK16" s="1047"/>
      <c r="CL16" s="1048"/>
      <c r="CM16" s="1046">
        <v>20214</v>
      </c>
      <c r="CN16" s="1047"/>
      <c r="CO16" s="1047"/>
      <c r="CP16" s="1047"/>
      <c r="CQ16" s="1048"/>
      <c r="CR16" s="1046">
        <v>842</v>
      </c>
      <c r="CS16" s="1047"/>
      <c r="CT16" s="1047"/>
      <c r="CU16" s="1047"/>
      <c r="CV16" s="1048"/>
      <c r="CW16" s="1046">
        <v>10</v>
      </c>
      <c r="CX16" s="1047"/>
      <c r="CY16" s="1047"/>
      <c r="CZ16" s="1047"/>
      <c r="DA16" s="1048"/>
      <c r="DB16" s="1046">
        <v>1083</v>
      </c>
      <c r="DC16" s="1047"/>
      <c r="DD16" s="1047"/>
      <c r="DE16" s="1047"/>
      <c r="DF16" s="1048"/>
      <c r="DG16" s="1046" t="s">
        <v>521</v>
      </c>
      <c r="DH16" s="1047"/>
      <c r="DI16" s="1047"/>
      <c r="DJ16" s="1047"/>
      <c r="DK16" s="1048"/>
      <c r="DL16" s="1046" t="s">
        <v>521</v>
      </c>
      <c r="DM16" s="1047"/>
      <c r="DN16" s="1047"/>
      <c r="DO16" s="1047"/>
      <c r="DP16" s="1048"/>
      <c r="DQ16" s="1046">
        <v>446</v>
      </c>
      <c r="DR16" s="1047"/>
      <c r="DS16" s="1047"/>
      <c r="DT16" s="1047"/>
      <c r="DU16" s="1048"/>
      <c r="DV16" s="1049"/>
      <c r="DW16" s="1050"/>
      <c r="DX16" s="1050"/>
      <c r="DY16" s="1050"/>
      <c r="DZ16" s="1051"/>
      <c r="EA16" s="256"/>
    </row>
    <row r="17" spans="1:131" s="257" customFormat="1" ht="26.25"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t="s">
        <v>604</v>
      </c>
      <c r="BT17" s="1072"/>
      <c r="BU17" s="1072"/>
      <c r="BV17" s="1072"/>
      <c r="BW17" s="1072"/>
      <c r="BX17" s="1072"/>
      <c r="BY17" s="1072"/>
      <c r="BZ17" s="1072"/>
      <c r="CA17" s="1072"/>
      <c r="CB17" s="1072"/>
      <c r="CC17" s="1072"/>
      <c r="CD17" s="1072"/>
      <c r="CE17" s="1072"/>
      <c r="CF17" s="1072"/>
      <c r="CG17" s="1073"/>
      <c r="CH17" s="1046">
        <v>139</v>
      </c>
      <c r="CI17" s="1047"/>
      <c r="CJ17" s="1047"/>
      <c r="CK17" s="1047"/>
      <c r="CL17" s="1048"/>
      <c r="CM17" s="1046">
        <v>27740</v>
      </c>
      <c r="CN17" s="1047"/>
      <c r="CO17" s="1047"/>
      <c r="CP17" s="1047"/>
      <c r="CQ17" s="1048"/>
      <c r="CR17" s="1046">
        <v>0</v>
      </c>
      <c r="CS17" s="1047"/>
      <c r="CT17" s="1047"/>
      <c r="CU17" s="1047"/>
      <c r="CV17" s="1048"/>
      <c r="CW17" s="1046" t="s">
        <v>608</v>
      </c>
      <c r="CX17" s="1047"/>
      <c r="CY17" s="1047"/>
      <c r="CZ17" s="1047"/>
      <c r="DA17" s="1048"/>
      <c r="DB17" s="1046" t="s">
        <v>610</v>
      </c>
      <c r="DC17" s="1047"/>
      <c r="DD17" s="1047"/>
      <c r="DE17" s="1047"/>
      <c r="DF17" s="1048"/>
      <c r="DG17" s="1046" t="s">
        <v>610</v>
      </c>
      <c r="DH17" s="1047"/>
      <c r="DI17" s="1047"/>
      <c r="DJ17" s="1047"/>
      <c r="DK17" s="1048"/>
      <c r="DL17" s="1046">
        <v>249</v>
      </c>
      <c r="DM17" s="1047"/>
      <c r="DN17" s="1047"/>
      <c r="DO17" s="1047"/>
      <c r="DP17" s="1048"/>
      <c r="DQ17" s="1046">
        <v>25</v>
      </c>
      <c r="DR17" s="1047"/>
      <c r="DS17" s="1047"/>
      <c r="DT17" s="1047"/>
      <c r="DU17" s="1048"/>
      <c r="DV17" s="1049"/>
      <c r="DW17" s="1050"/>
      <c r="DX17" s="1050"/>
      <c r="DY17" s="1050"/>
      <c r="DZ17" s="1051"/>
      <c r="EA17" s="256"/>
    </row>
    <row r="18" spans="1:131" s="257" customFormat="1" ht="26.25"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t="s">
        <v>605</v>
      </c>
      <c r="BT18" s="1072"/>
      <c r="BU18" s="1072"/>
      <c r="BV18" s="1072"/>
      <c r="BW18" s="1072"/>
      <c r="BX18" s="1072"/>
      <c r="BY18" s="1072"/>
      <c r="BZ18" s="1072"/>
      <c r="CA18" s="1072"/>
      <c r="CB18" s="1072"/>
      <c r="CC18" s="1072"/>
      <c r="CD18" s="1072"/>
      <c r="CE18" s="1072"/>
      <c r="CF18" s="1072"/>
      <c r="CG18" s="1073"/>
      <c r="CH18" s="1046">
        <v>352</v>
      </c>
      <c r="CI18" s="1047"/>
      <c r="CJ18" s="1047"/>
      <c r="CK18" s="1047"/>
      <c r="CL18" s="1048"/>
      <c r="CM18" s="1046">
        <v>26648</v>
      </c>
      <c r="CN18" s="1047"/>
      <c r="CO18" s="1047"/>
      <c r="CP18" s="1047"/>
      <c r="CQ18" s="1048"/>
      <c r="CR18" s="1046">
        <v>263</v>
      </c>
      <c r="CS18" s="1047"/>
      <c r="CT18" s="1047"/>
      <c r="CU18" s="1047"/>
      <c r="CV18" s="1048"/>
      <c r="CW18" s="1046" t="s">
        <v>611</v>
      </c>
      <c r="CX18" s="1047"/>
      <c r="CY18" s="1047"/>
      <c r="CZ18" s="1047"/>
      <c r="DA18" s="1048"/>
      <c r="DB18" s="1046" t="s">
        <v>612</v>
      </c>
      <c r="DC18" s="1047"/>
      <c r="DD18" s="1047"/>
      <c r="DE18" s="1047"/>
      <c r="DF18" s="1048"/>
      <c r="DG18" s="1046" t="s">
        <v>613</v>
      </c>
      <c r="DH18" s="1047"/>
      <c r="DI18" s="1047"/>
      <c r="DJ18" s="1047"/>
      <c r="DK18" s="1048"/>
      <c r="DL18" s="1046">
        <v>1</v>
      </c>
      <c r="DM18" s="1047"/>
      <c r="DN18" s="1047"/>
      <c r="DO18" s="1047"/>
      <c r="DP18" s="1048"/>
      <c r="DQ18" s="1046">
        <v>0</v>
      </c>
      <c r="DR18" s="1047"/>
      <c r="DS18" s="1047"/>
      <c r="DT18" s="1047"/>
      <c r="DU18" s="1048"/>
      <c r="DV18" s="1049"/>
      <c r="DW18" s="1050"/>
      <c r="DX18" s="1050"/>
      <c r="DY18" s="1050"/>
      <c r="DZ18" s="1051"/>
      <c r="EA18" s="256"/>
    </row>
    <row r="19" spans="1:131" s="257" customFormat="1" ht="26.25"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t="s">
        <v>607</v>
      </c>
      <c r="BT19" s="1072"/>
      <c r="BU19" s="1072"/>
      <c r="BV19" s="1072"/>
      <c r="BW19" s="1072"/>
      <c r="BX19" s="1072"/>
      <c r="BY19" s="1072"/>
      <c r="BZ19" s="1072"/>
      <c r="CA19" s="1072"/>
      <c r="CB19" s="1072"/>
      <c r="CC19" s="1072"/>
      <c r="CD19" s="1072"/>
      <c r="CE19" s="1072"/>
      <c r="CF19" s="1072"/>
      <c r="CG19" s="1073"/>
      <c r="CH19" s="1046">
        <v>17</v>
      </c>
      <c r="CI19" s="1047"/>
      <c r="CJ19" s="1047"/>
      <c r="CK19" s="1047"/>
      <c r="CL19" s="1048"/>
      <c r="CM19" s="1046">
        <v>207</v>
      </c>
      <c r="CN19" s="1047"/>
      <c r="CO19" s="1047"/>
      <c r="CP19" s="1047"/>
      <c r="CQ19" s="1048"/>
      <c r="CR19" s="1046">
        <v>18</v>
      </c>
      <c r="CS19" s="1047"/>
      <c r="CT19" s="1047"/>
      <c r="CU19" s="1047"/>
      <c r="CV19" s="1048"/>
      <c r="CW19" s="1046">
        <v>1</v>
      </c>
      <c r="CX19" s="1047"/>
      <c r="CY19" s="1047"/>
      <c r="CZ19" s="1047"/>
      <c r="DA19" s="1048"/>
      <c r="DB19" s="1046">
        <v>0</v>
      </c>
      <c r="DC19" s="1047"/>
      <c r="DD19" s="1047"/>
      <c r="DE19" s="1047"/>
      <c r="DF19" s="1048"/>
      <c r="DG19" s="1046" t="s">
        <v>521</v>
      </c>
      <c r="DH19" s="1047"/>
      <c r="DI19" s="1047"/>
      <c r="DJ19" s="1047"/>
      <c r="DK19" s="1048"/>
      <c r="DL19" s="1046" t="s">
        <v>521</v>
      </c>
      <c r="DM19" s="1047"/>
      <c r="DN19" s="1047"/>
      <c r="DO19" s="1047"/>
      <c r="DP19" s="1048"/>
      <c r="DQ19" s="1046" t="s">
        <v>521</v>
      </c>
      <c r="DR19" s="1047"/>
      <c r="DS19" s="1047"/>
      <c r="DT19" s="1047"/>
      <c r="DU19" s="1048"/>
      <c r="DV19" s="1049"/>
      <c r="DW19" s="1050"/>
      <c r="DX19" s="1050"/>
      <c r="DY19" s="1050"/>
      <c r="DZ19" s="1051"/>
      <c r="EA19" s="256"/>
    </row>
    <row r="20" spans="1:131" s="257" customFormat="1" ht="26.25"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391</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5">
      <c r="A23" s="266" t="s">
        <v>392</v>
      </c>
      <c r="B23" s="1001" t="s">
        <v>393</v>
      </c>
      <c r="C23" s="1002"/>
      <c r="D23" s="1002"/>
      <c r="E23" s="1002"/>
      <c r="F23" s="1002"/>
      <c r="G23" s="1002"/>
      <c r="H23" s="1002"/>
      <c r="I23" s="1002"/>
      <c r="J23" s="1002"/>
      <c r="K23" s="1002"/>
      <c r="L23" s="1002"/>
      <c r="M23" s="1002"/>
      <c r="N23" s="1002"/>
      <c r="O23" s="1002"/>
      <c r="P23" s="1003"/>
      <c r="Q23" s="1125">
        <v>281863</v>
      </c>
      <c r="R23" s="1126"/>
      <c r="S23" s="1126"/>
      <c r="T23" s="1126"/>
      <c r="U23" s="1126"/>
      <c r="V23" s="1126">
        <v>276361</v>
      </c>
      <c r="W23" s="1126"/>
      <c r="X23" s="1126"/>
      <c r="Y23" s="1126"/>
      <c r="Z23" s="1126"/>
      <c r="AA23" s="1126">
        <v>5502</v>
      </c>
      <c r="AB23" s="1126"/>
      <c r="AC23" s="1126"/>
      <c r="AD23" s="1126"/>
      <c r="AE23" s="1127"/>
      <c r="AF23" s="1128">
        <v>2749</v>
      </c>
      <c r="AG23" s="1126"/>
      <c r="AH23" s="1126"/>
      <c r="AI23" s="1126"/>
      <c r="AJ23" s="1129"/>
      <c r="AK23" s="1130"/>
      <c r="AL23" s="1131"/>
      <c r="AM23" s="1131"/>
      <c r="AN23" s="1131"/>
      <c r="AO23" s="1131"/>
      <c r="AP23" s="1126">
        <v>276181</v>
      </c>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2">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5">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2">
      <c r="A26" s="1052" t="s">
        <v>367</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374</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2">
      <c r="A28" s="268">
        <v>1</v>
      </c>
      <c r="B28" s="1107" t="s">
        <v>405</v>
      </c>
      <c r="C28" s="1108"/>
      <c r="D28" s="1108"/>
      <c r="E28" s="1108"/>
      <c r="F28" s="1108"/>
      <c r="G28" s="1108"/>
      <c r="H28" s="1108"/>
      <c r="I28" s="1108"/>
      <c r="J28" s="1108"/>
      <c r="K28" s="1108"/>
      <c r="L28" s="1108"/>
      <c r="M28" s="1108"/>
      <c r="N28" s="1108"/>
      <c r="O28" s="1108"/>
      <c r="P28" s="1109"/>
      <c r="Q28" s="1110">
        <v>53467</v>
      </c>
      <c r="R28" s="1111"/>
      <c r="S28" s="1111"/>
      <c r="T28" s="1111"/>
      <c r="U28" s="1111"/>
      <c r="V28" s="1111">
        <v>53338</v>
      </c>
      <c r="W28" s="1111"/>
      <c r="X28" s="1111"/>
      <c r="Y28" s="1111"/>
      <c r="Z28" s="1111"/>
      <c r="AA28" s="1111">
        <v>129</v>
      </c>
      <c r="AB28" s="1111"/>
      <c r="AC28" s="1111"/>
      <c r="AD28" s="1111"/>
      <c r="AE28" s="1112"/>
      <c r="AF28" s="1113">
        <v>129</v>
      </c>
      <c r="AG28" s="1111"/>
      <c r="AH28" s="1111"/>
      <c r="AI28" s="1111"/>
      <c r="AJ28" s="1114"/>
      <c r="AK28" s="1115">
        <v>4289</v>
      </c>
      <c r="AL28" s="1103"/>
      <c r="AM28" s="1103"/>
      <c r="AN28" s="1103"/>
      <c r="AO28" s="1103"/>
      <c r="AP28" s="1103">
        <v>44</v>
      </c>
      <c r="AQ28" s="1103"/>
      <c r="AR28" s="1103"/>
      <c r="AS28" s="1103"/>
      <c r="AT28" s="1103"/>
      <c r="AU28" s="1103">
        <v>5</v>
      </c>
      <c r="AV28" s="1103"/>
      <c r="AW28" s="1103"/>
      <c r="AX28" s="1103"/>
      <c r="AY28" s="1103"/>
      <c r="AZ28" s="1104">
        <v>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2">
      <c r="A29" s="268">
        <v>2</v>
      </c>
      <c r="B29" s="1094" t="s">
        <v>406</v>
      </c>
      <c r="C29" s="1095"/>
      <c r="D29" s="1095"/>
      <c r="E29" s="1095"/>
      <c r="F29" s="1095"/>
      <c r="G29" s="1095"/>
      <c r="H29" s="1095"/>
      <c r="I29" s="1095"/>
      <c r="J29" s="1095"/>
      <c r="K29" s="1095"/>
      <c r="L29" s="1095"/>
      <c r="M29" s="1095"/>
      <c r="N29" s="1095"/>
      <c r="O29" s="1095"/>
      <c r="P29" s="1096"/>
      <c r="Q29" s="1100">
        <v>47271</v>
      </c>
      <c r="R29" s="1101"/>
      <c r="S29" s="1101"/>
      <c r="T29" s="1101"/>
      <c r="U29" s="1101"/>
      <c r="V29" s="1101">
        <v>46010</v>
      </c>
      <c r="W29" s="1101"/>
      <c r="X29" s="1101"/>
      <c r="Y29" s="1101"/>
      <c r="Z29" s="1101"/>
      <c r="AA29" s="1101">
        <v>1261</v>
      </c>
      <c r="AB29" s="1101"/>
      <c r="AC29" s="1101"/>
      <c r="AD29" s="1101"/>
      <c r="AE29" s="1102"/>
      <c r="AF29" s="1076">
        <v>1261</v>
      </c>
      <c r="AG29" s="1077"/>
      <c r="AH29" s="1077"/>
      <c r="AI29" s="1077"/>
      <c r="AJ29" s="1078"/>
      <c r="AK29" s="1037">
        <v>6703</v>
      </c>
      <c r="AL29" s="1028"/>
      <c r="AM29" s="1028"/>
      <c r="AN29" s="1028"/>
      <c r="AO29" s="1028"/>
      <c r="AP29" s="1028" t="s">
        <v>606</v>
      </c>
      <c r="AQ29" s="1028"/>
      <c r="AR29" s="1028"/>
      <c r="AS29" s="1028"/>
      <c r="AT29" s="1028"/>
      <c r="AU29" s="1028" t="s">
        <v>521</v>
      </c>
      <c r="AV29" s="1028"/>
      <c r="AW29" s="1028"/>
      <c r="AX29" s="1028"/>
      <c r="AY29" s="1028"/>
      <c r="AZ29" s="1099">
        <v>0</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2">
      <c r="A30" s="268">
        <v>3</v>
      </c>
      <c r="B30" s="1094" t="s">
        <v>407</v>
      </c>
      <c r="C30" s="1095"/>
      <c r="D30" s="1095"/>
      <c r="E30" s="1095"/>
      <c r="F30" s="1095"/>
      <c r="G30" s="1095"/>
      <c r="H30" s="1095"/>
      <c r="I30" s="1095"/>
      <c r="J30" s="1095"/>
      <c r="K30" s="1095"/>
      <c r="L30" s="1095"/>
      <c r="M30" s="1095"/>
      <c r="N30" s="1095"/>
      <c r="O30" s="1095"/>
      <c r="P30" s="1096"/>
      <c r="Q30" s="1100">
        <v>5942</v>
      </c>
      <c r="R30" s="1101"/>
      <c r="S30" s="1101"/>
      <c r="T30" s="1101"/>
      <c r="U30" s="1101"/>
      <c r="V30" s="1101">
        <v>5874</v>
      </c>
      <c r="W30" s="1101"/>
      <c r="X30" s="1101"/>
      <c r="Y30" s="1101"/>
      <c r="Z30" s="1101"/>
      <c r="AA30" s="1101">
        <v>68</v>
      </c>
      <c r="AB30" s="1101"/>
      <c r="AC30" s="1101"/>
      <c r="AD30" s="1101"/>
      <c r="AE30" s="1102"/>
      <c r="AF30" s="1076">
        <v>63</v>
      </c>
      <c r="AG30" s="1077"/>
      <c r="AH30" s="1077"/>
      <c r="AI30" s="1077"/>
      <c r="AJ30" s="1078"/>
      <c r="AK30" s="1037">
        <v>1500</v>
      </c>
      <c r="AL30" s="1028"/>
      <c r="AM30" s="1028"/>
      <c r="AN30" s="1028"/>
      <c r="AO30" s="1028"/>
      <c r="AP30" s="1028" t="s">
        <v>606</v>
      </c>
      <c r="AQ30" s="1028"/>
      <c r="AR30" s="1028"/>
      <c r="AS30" s="1028"/>
      <c r="AT30" s="1028"/>
      <c r="AU30" s="1028" t="s">
        <v>521</v>
      </c>
      <c r="AV30" s="1028"/>
      <c r="AW30" s="1028"/>
      <c r="AX30" s="1028"/>
      <c r="AY30" s="1028"/>
      <c r="AZ30" s="1099">
        <v>0</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2">
      <c r="A31" s="268">
        <v>4</v>
      </c>
      <c r="B31" s="1094" t="s">
        <v>408</v>
      </c>
      <c r="C31" s="1095"/>
      <c r="D31" s="1095"/>
      <c r="E31" s="1095"/>
      <c r="F31" s="1095"/>
      <c r="G31" s="1095"/>
      <c r="H31" s="1095"/>
      <c r="I31" s="1095"/>
      <c r="J31" s="1095"/>
      <c r="K31" s="1095"/>
      <c r="L31" s="1095"/>
      <c r="M31" s="1095"/>
      <c r="N31" s="1095"/>
      <c r="O31" s="1095"/>
      <c r="P31" s="1096"/>
      <c r="Q31" s="1100">
        <v>402</v>
      </c>
      <c r="R31" s="1101"/>
      <c r="S31" s="1101"/>
      <c r="T31" s="1101"/>
      <c r="U31" s="1101"/>
      <c r="V31" s="1101">
        <v>402</v>
      </c>
      <c r="W31" s="1101"/>
      <c r="X31" s="1101"/>
      <c r="Y31" s="1101"/>
      <c r="Z31" s="1101"/>
      <c r="AA31" s="1101">
        <v>0</v>
      </c>
      <c r="AB31" s="1101"/>
      <c r="AC31" s="1101"/>
      <c r="AD31" s="1101"/>
      <c r="AE31" s="1102"/>
      <c r="AF31" s="1076" t="s">
        <v>409</v>
      </c>
      <c r="AG31" s="1077"/>
      <c r="AH31" s="1077"/>
      <c r="AI31" s="1077"/>
      <c r="AJ31" s="1078"/>
      <c r="AK31" s="1037">
        <v>0</v>
      </c>
      <c r="AL31" s="1028"/>
      <c r="AM31" s="1028"/>
      <c r="AN31" s="1028"/>
      <c r="AO31" s="1028"/>
      <c r="AP31" s="1028">
        <v>537</v>
      </c>
      <c r="AQ31" s="1028"/>
      <c r="AR31" s="1028"/>
      <c r="AS31" s="1028"/>
      <c r="AT31" s="1028"/>
      <c r="AU31" s="1028">
        <v>0</v>
      </c>
      <c r="AV31" s="1028"/>
      <c r="AW31" s="1028"/>
      <c r="AX31" s="1028"/>
      <c r="AY31" s="1028"/>
      <c r="AZ31" s="1099">
        <v>0</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2">
      <c r="A32" s="268">
        <v>5</v>
      </c>
      <c r="B32" s="1094" t="s">
        <v>410</v>
      </c>
      <c r="C32" s="1095"/>
      <c r="D32" s="1095"/>
      <c r="E32" s="1095"/>
      <c r="F32" s="1095"/>
      <c r="G32" s="1095"/>
      <c r="H32" s="1095"/>
      <c r="I32" s="1095"/>
      <c r="J32" s="1095"/>
      <c r="K32" s="1095"/>
      <c r="L32" s="1095"/>
      <c r="M32" s="1095"/>
      <c r="N32" s="1095"/>
      <c r="O32" s="1095"/>
      <c r="P32" s="1096"/>
      <c r="Q32" s="1100">
        <v>11767</v>
      </c>
      <c r="R32" s="1101"/>
      <c r="S32" s="1101"/>
      <c r="T32" s="1101"/>
      <c r="U32" s="1101"/>
      <c r="V32" s="1101">
        <v>10326</v>
      </c>
      <c r="W32" s="1101"/>
      <c r="X32" s="1101"/>
      <c r="Y32" s="1101"/>
      <c r="Z32" s="1101"/>
      <c r="AA32" s="1101">
        <v>1441</v>
      </c>
      <c r="AB32" s="1101"/>
      <c r="AC32" s="1101"/>
      <c r="AD32" s="1101"/>
      <c r="AE32" s="1102"/>
      <c r="AF32" s="1076">
        <v>14555</v>
      </c>
      <c r="AG32" s="1077"/>
      <c r="AH32" s="1077"/>
      <c r="AI32" s="1077"/>
      <c r="AJ32" s="1078"/>
      <c r="AK32" s="1037">
        <v>174</v>
      </c>
      <c r="AL32" s="1028"/>
      <c r="AM32" s="1028"/>
      <c r="AN32" s="1028"/>
      <c r="AO32" s="1028"/>
      <c r="AP32" s="1028">
        <v>11515</v>
      </c>
      <c r="AQ32" s="1028"/>
      <c r="AR32" s="1028"/>
      <c r="AS32" s="1028"/>
      <c r="AT32" s="1028"/>
      <c r="AU32" s="1028">
        <v>1839</v>
      </c>
      <c r="AV32" s="1028"/>
      <c r="AW32" s="1028"/>
      <c r="AX32" s="1028"/>
      <c r="AY32" s="1028"/>
      <c r="AZ32" s="1099">
        <v>0</v>
      </c>
      <c r="BA32" s="1099"/>
      <c r="BB32" s="1099"/>
      <c r="BC32" s="1099"/>
      <c r="BD32" s="1099"/>
      <c r="BE32" s="1089" t="s">
        <v>411</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2">
      <c r="A33" s="268">
        <v>6</v>
      </c>
      <c r="B33" s="1094" t="s">
        <v>412</v>
      </c>
      <c r="C33" s="1095"/>
      <c r="D33" s="1095"/>
      <c r="E33" s="1095"/>
      <c r="F33" s="1095"/>
      <c r="G33" s="1095"/>
      <c r="H33" s="1095"/>
      <c r="I33" s="1095"/>
      <c r="J33" s="1095"/>
      <c r="K33" s="1095"/>
      <c r="L33" s="1095"/>
      <c r="M33" s="1095"/>
      <c r="N33" s="1095"/>
      <c r="O33" s="1095"/>
      <c r="P33" s="1096"/>
      <c r="Q33" s="1100">
        <v>13136</v>
      </c>
      <c r="R33" s="1101"/>
      <c r="S33" s="1101"/>
      <c r="T33" s="1101"/>
      <c r="U33" s="1101"/>
      <c r="V33" s="1101">
        <v>11699</v>
      </c>
      <c r="W33" s="1101"/>
      <c r="X33" s="1101"/>
      <c r="Y33" s="1101"/>
      <c r="Z33" s="1101"/>
      <c r="AA33" s="1101">
        <v>1437</v>
      </c>
      <c r="AB33" s="1101"/>
      <c r="AC33" s="1101"/>
      <c r="AD33" s="1101"/>
      <c r="AE33" s="1102"/>
      <c r="AF33" s="1076">
        <v>9524</v>
      </c>
      <c r="AG33" s="1077"/>
      <c r="AH33" s="1077"/>
      <c r="AI33" s="1077"/>
      <c r="AJ33" s="1078"/>
      <c r="AK33" s="1037">
        <v>4503</v>
      </c>
      <c r="AL33" s="1028"/>
      <c r="AM33" s="1028"/>
      <c r="AN33" s="1028"/>
      <c r="AO33" s="1028"/>
      <c r="AP33" s="1028">
        <v>66469</v>
      </c>
      <c r="AQ33" s="1028"/>
      <c r="AR33" s="1028"/>
      <c r="AS33" s="1028"/>
      <c r="AT33" s="1028"/>
      <c r="AU33" s="1028">
        <v>36843</v>
      </c>
      <c r="AV33" s="1028"/>
      <c r="AW33" s="1028"/>
      <c r="AX33" s="1028"/>
      <c r="AY33" s="1028"/>
      <c r="AZ33" s="1099">
        <v>0</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94" t="s">
        <v>413</v>
      </c>
      <c r="C34" s="1095"/>
      <c r="D34" s="1095"/>
      <c r="E34" s="1095"/>
      <c r="F34" s="1095"/>
      <c r="G34" s="1095"/>
      <c r="H34" s="1095"/>
      <c r="I34" s="1095"/>
      <c r="J34" s="1095"/>
      <c r="K34" s="1095"/>
      <c r="L34" s="1095"/>
      <c r="M34" s="1095"/>
      <c r="N34" s="1095"/>
      <c r="O34" s="1095"/>
      <c r="P34" s="1096"/>
      <c r="Q34" s="1100">
        <v>389</v>
      </c>
      <c r="R34" s="1101"/>
      <c r="S34" s="1101"/>
      <c r="T34" s="1101"/>
      <c r="U34" s="1101"/>
      <c r="V34" s="1101">
        <v>389</v>
      </c>
      <c r="W34" s="1101"/>
      <c r="X34" s="1101"/>
      <c r="Y34" s="1101"/>
      <c r="Z34" s="1101"/>
      <c r="AA34" s="1101">
        <v>0</v>
      </c>
      <c r="AB34" s="1101"/>
      <c r="AC34" s="1101"/>
      <c r="AD34" s="1101"/>
      <c r="AE34" s="1102"/>
      <c r="AF34" s="1076" t="s">
        <v>409</v>
      </c>
      <c r="AG34" s="1077"/>
      <c r="AH34" s="1077"/>
      <c r="AI34" s="1077"/>
      <c r="AJ34" s="1078"/>
      <c r="AK34" s="1037">
        <v>371</v>
      </c>
      <c r="AL34" s="1028"/>
      <c r="AM34" s="1028"/>
      <c r="AN34" s="1028"/>
      <c r="AO34" s="1028"/>
      <c r="AP34" s="1028">
        <v>543</v>
      </c>
      <c r="AQ34" s="1028"/>
      <c r="AR34" s="1028"/>
      <c r="AS34" s="1028"/>
      <c r="AT34" s="1028"/>
      <c r="AU34" s="1028" t="s">
        <v>606</v>
      </c>
      <c r="AV34" s="1028"/>
      <c r="AW34" s="1028"/>
      <c r="AX34" s="1028"/>
      <c r="AY34" s="1028"/>
      <c r="AZ34" s="1099">
        <v>0</v>
      </c>
      <c r="BA34" s="1099"/>
      <c r="BB34" s="1099"/>
      <c r="BC34" s="1099"/>
      <c r="BD34" s="1099"/>
      <c r="BE34" s="1089" t="s">
        <v>414</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94" t="s">
        <v>415</v>
      </c>
      <c r="C35" s="1095"/>
      <c r="D35" s="1095"/>
      <c r="E35" s="1095"/>
      <c r="F35" s="1095"/>
      <c r="G35" s="1095"/>
      <c r="H35" s="1095"/>
      <c r="I35" s="1095"/>
      <c r="J35" s="1095"/>
      <c r="K35" s="1095"/>
      <c r="L35" s="1095"/>
      <c r="M35" s="1095"/>
      <c r="N35" s="1095"/>
      <c r="O35" s="1095"/>
      <c r="P35" s="1096"/>
      <c r="Q35" s="1100">
        <v>230</v>
      </c>
      <c r="R35" s="1101"/>
      <c r="S35" s="1101"/>
      <c r="T35" s="1101"/>
      <c r="U35" s="1101"/>
      <c r="V35" s="1101">
        <v>230</v>
      </c>
      <c r="W35" s="1101"/>
      <c r="X35" s="1101"/>
      <c r="Y35" s="1101"/>
      <c r="Z35" s="1101"/>
      <c r="AA35" s="1101">
        <v>0</v>
      </c>
      <c r="AB35" s="1101"/>
      <c r="AC35" s="1101"/>
      <c r="AD35" s="1101"/>
      <c r="AE35" s="1102"/>
      <c r="AF35" s="1076" t="s">
        <v>416</v>
      </c>
      <c r="AG35" s="1077"/>
      <c r="AH35" s="1077"/>
      <c r="AI35" s="1077"/>
      <c r="AJ35" s="1078"/>
      <c r="AK35" s="1037">
        <v>25</v>
      </c>
      <c r="AL35" s="1028"/>
      <c r="AM35" s="1028"/>
      <c r="AN35" s="1028"/>
      <c r="AO35" s="1028"/>
      <c r="AP35" s="1028">
        <v>238</v>
      </c>
      <c r="AQ35" s="1028"/>
      <c r="AR35" s="1028"/>
      <c r="AS35" s="1028"/>
      <c r="AT35" s="1028"/>
      <c r="AU35" s="1028">
        <v>119</v>
      </c>
      <c r="AV35" s="1028"/>
      <c r="AW35" s="1028"/>
      <c r="AX35" s="1028"/>
      <c r="AY35" s="1028"/>
      <c r="AZ35" s="1099">
        <v>0</v>
      </c>
      <c r="BA35" s="1099"/>
      <c r="BB35" s="1099"/>
      <c r="BC35" s="1099"/>
      <c r="BD35" s="1099"/>
      <c r="BE35" s="1089" t="s">
        <v>414</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94" t="s">
        <v>417</v>
      </c>
      <c r="C36" s="1095"/>
      <c r="D36" s="1095"/>
      <c r="E36" s="1095"/>
      <c r="F36" s="1095"/>
      <c r="G36" s="1095"/>
      <c r="H36" s="1095"/>
      <c r="I36" s="1095"/>
      <c r="J36" s="1095"/>
      <c r="K36" s="1095"/>
      <c r="L36" s="1095"/>
      <c r="M36" s="1095"/>
      <c r="N36" s="1095"/>
      <c r="O36" s="1095"/>
      <c r="P36" s="1096"/>
      <c r="Q36" s="1100">
        <v>516</v>
      </c>
      <c r="R36" s="1101"/>
      <c r="S36" s="1101"/>
      <c r="T36" s="1101"/>
      <c r="U36" s="1101"/>
      <c r="V36" s="1101">
        <v>513</v>
      </c>
      <c r="W36" s="1101"/>
      <c r="X36" s="1101"/>
      <c r="Y36" s="1101"/>
      <c r="Z36" s="1101"/>
      <c r="AA36" s="1101">
        <v>3</v>
      </c>
      <c r="AB36" s="1101"/>
      <c r="AC36" s="1101"/>
      <c r="AD36" s="1101"/>
      <c r="AE36" s="1102"/>
      <c r="AF36" s="1076" t="s">
        <v>418</v>
      </c>
      <c r="AG36" s="1077"/>
      <c r="AH36" s="1077"/>
      <c r="AI36" s="1077"/>
      <c r="AJ36" s="1078"/>
      <c r="AK36" s="1037">
        <v>367</v>
      </c>
      <c r="AL36" s="1028"/>
      <c r="AM36" s="1028"/>
      <c r="AN36" s="1028"/>
      <c r="AO36" s="1028"/>
      <c r="AP36" s="1028">
        <v>1868</v>
      </c>
      <c r="AQ36" s="1028"/>
      <c r="AR36" s="1028"/>
      <c r="AS36" s="1028"/>
      <c r="AT36" s="1028"/>
      <c r="AU36" s="1028">
        <v>1122</v>
      </c>
      <c r="AV36" s="1028"/>
      <c r="AW36" s="1028"/>
      <c r="AX36" s="1028"/>
      <c r="AY36" s="1028"/>
      <c r="AZ36" s="1099">
        <v>0</v>
      </c>
      <c r="BA36" s="1099"/>
      <c r="BB36" s="1099"/>
      <c r="BC36" s="1099"/>
      <c r="BD36" s="1099"/>
      <c r="BE36" s="1089" t="s">
        <v>419</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420</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392</v>
      </c>
      <c r="B63" s="1001" t="s">
        <v>421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25532</v>
      </c>
      <c r="AG63" s="1016"/>
      <c r="AH63" s="1016"/>
      <c r="AI63" s="1016"/>
      <c r="AJ63" s="1087"/>
      <c r="AK63" s="1088"/>
      <c r="AL63" s="1020"/>
      <c r="AM63" s="1020"/>
      <c r="AN63" s="1020"/>
      <c r="AO63" s="1020"/>
      <c r="AP63" s="1016">
        <v>81214</v>
      </c>
      <c r="AQ63" s="1016"/>
      <c r="AR63" s="1016"/>
      <c r="AS63" s="1016"/>
      <c r="AT63" s="1016"/>
      <c r="AU63" s="1016">
        <v>39928</v>
      </c>
      <c r="AV63" s="1016"/>
      <c r="AW63" s="1016"/>
      <c r="AX63" s="1016"/>
      <c r="AY63" s="1016"/>
      <c r="AZ63" s="1082"/>
      <c r="BA63" s="1082"/>
      <c r="BB63" s="1082"/>
      <c r="BC63" s="1082"/>
      <c r="BD63" s="1082"/>
      <c r="BE63" s="1017"/>
      <c r="BF63" s="1017"/>
      <c r="BG63" s="1017"/>
      <c r="BH63" s="1017"/>
      <c r="BI63" s="1018"/>
      <c r="BJ63" s="1083" t="s">
        <v>422</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424</v>
      </c>
      <c r="B66" s="1053"/>
      <c r="C66" s="1053"/>
      <c r="D66" s="1053"/>
      <c r="E66" s="1053"/>
      <c r="F66" s="1053"/>
      <c r="G66" s="1053"/>
      <c r="H66" s="1053"/>
      <c r="I66" s="1053"/>
      <c r="J66" s="1053"/>
      <c r="K66" s="1053"/>
      <c r="L66" s="1053"/>
      <c r="M66" s="1053"/>
      <c r="N66" s="1053"/>
      <c r="O66" s="1053"/>
      <c r="P66" s="1054"/>
      <c r="Q66" s="1058" t="s">
        <v>425</v>
      </c>
      <c r="R66" s="1059"/>
      <c r="S66" s="1059"/>
      <c r="T66" s="1059"/>
      <c r="U66" s="1060"/>
      <c r="V66" s="1058" t="s">
        <v>398</v>
      </c>
      <c r="W66" s="1059"/>
      <c r="X66" s="1059"/>
      <c r="Y66" s="1059"/>
      <c r="Z66" s="1060"/>
      <c r="AA66" s="1058" t="s">
        <v>426</v>
      </c>
      <c r="AB66" s="1059"/>
      <c r="AC66" s="1059"/>
      <c r="AD66" s="1059"/>
      <c r="AE66" s="1060"/>
      <c r="AF66" s="1064" t="s">
        <v>427</v>
      </c>
      <c r="AG66" s="1065"/>
      <c r="AH66" s="1065"/>
      <c r="AI66" s="1065"/>
      <c r="AJ66" s="1066"/>
      <c r="AK66" s="1058" t="s">
        <v>428</v>
      </c>
      <c r="AL66" s="1053"/>
      <c r="AM66" s="1053"/>
      <c r="AN66" s="1053"/>
      <c r="AO66" s="1054"/>
      <c r="AP66" s="1058" t="s">
        <v>402</v>
      </c>
      <c r="AQ66" s="1059"/>
      <c r="AR66" s="1059"/>
      <c r="AS66" s="1059"/>
      <c r="AT66" s="1060"/>
      <c r="AU66" s="1058" t="s">
        <v>429</v>
      </c>
      <c r="AV66" s="1059"/>
      <c r="AW66" s="1059"/>
      <c r="AX66" s="1059"/>
      <c r="AY66" s="1060"/>
      <c r="AZ66" s="1058" t="s">
        <v>374</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592</v>
      </c>
      <c r="C68" s="1043"/>
      <c r="D68" s="1043"/>
      <c r="E68" s="1043"/>
      <c r="F68" s="1043"/>
      <c r="G68" s="1043"/>
      <c r="H68" s="1043"/>
      <c r="I68" s="1043"/>
      <c r="J68" s="1043"/>
      <c r="K68" s="1043"/>
      <c r="L68" s="1043"/>
      <c r="M68" s="1043"/>
      <c r="N68" s="1043"/>
      <c r="O68" s="1043"/>
      <c r="P68" s="1044"/>
      <c r="Q68" s="1045">
        <v>311</v>
      </c>
      <c r="R68" s="1039"/>
      <c r="S68" s="1039"/>
      <c r="T68" s="1039"/>
      <c r="U68" s="1039"/>
      <c r="V68" s="1039">
        <v>292</v>
      </c>
      <c r="W68" s="1039"/>
      <c r="X68" s="1039"/>
      <c r="Y68" s="1039"/>
      <c r="Z68" s="1039"/>
      <c r="AA68" s="1039">
        <v>19</v>
      </c>
      <c r="AB68" s="1039"/>
      <c r="AC68" s="1039"/>
      <c r="AD68" s="1039"/>
      <c r="AE68" s="1039"/>
      <c r="AF68" s="1039">
        <v>19</v>
      </c>
      <c r="AG68" s="1039"/>
      <c r="AH68" s="1039"/>
      <c r="AI68" s="1039"/>
      <c r="AJ68" s="1039"/>
      <c r="AK68" s="1039">
        <v>21</v>
      </c>
      <c r="AL68" s="1039"/>
      <c r="AM68" s="1039"/>
      <c r="AN68" s="1039"/>
      <c r="AO68" s="1039"/>
      <c r="AP68" s="1039">
        <v>0</v>
      </c>
      <c r="AQ68" s="1039"/>
      <c r="AR68" s="1039"/>
      <c r="AS68" s="1039"/>
      <c r="AT68" s="1039"/>
      <c r="AU68" s="1039">
        <v>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593</v>
      </c>
      <c r="C69" s="1032"/>
      <c r="D69" s="1032"/>
      <c r="E69" s="1032"/>
      <c r="F69" s="1032"/>
      <c r="G69" s="1032"/>
      <c r="H69" s="1032"/>
      <c r="I69" s="1032"/>
      <c r="J69" s="1032"/>
      <c r="K69" s="1032"/>
      <c r="L69" s="1032"/>
      <c r="M69" s="1032"/>
      <c r="N69" s="1032"/>
      <c r="O69" s="1032"/>
      <c r="P69" s="1033"/>
      <c r="Q69" s="1034">
        <v>229800</v>
      </c>
      <c r="R69" s="1028"/>
      <c r="S69" s="1028"/>
      <c r="T69" s="1028"/>
      <c r="U69" s="1028"/>
      <c r="V69" s="1028">
        <v>217808</v>
      </c>
      <c r="W69" s="1028"/>
      <c r="X69" s="1028"/>
      <c r="Y69" s="1028"/>
      <c r="Z69" s="1028"/>
      <c r="AA69" s="1028">
        <v>11992</v>
      </c>
      <c r="AB69" s="1028"/>
      <c r="AC69" s="1028"/>
      <c r="AD69" s="1028"/>
      <c r="AE69" s="1028"/>
      <c r="AF69" s="1028">
        <v>11992</v>
      </c>
      <c r="AG69" s="1028"/>
      <c r="AH69" s="1028"/>
      <c r="AI69" s="1028"/>
      <c r="AJ69" s="1028"/>
      <c r="AK69" s="1028">
        <v>83</v>
      </c>
      <c r="AL69" s="1028"/>
      <c r="AM69" s="1028"/>
      <c r="AN69" s="1028"/>
      <c r="AO69" s="1028"/>
      <c r="AP69" s="1028">
        <v>0</v>
      </c>
      <c r="AQ69" s="1028"/>
      <c r="AR69" s="1028"/>
      <c r="AS69" s="1028"/>
      <c r="AT69" s="1028"/>
      <c r="AU69" s="1028">
        <v>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c r="C70" s="1032"/>
      <c r="D70" s="1032"/>
      <c r="E70" s="1032"/>
      <c r="F70" s="1032"/>
      <c r="G70" s="1032"/>
      <c r="H70" s="1032"/>
      <c r="I70" s="1032"/>
      <c r="J70" s="1032"/>
      <c r="K70" s="1032"/>
      <c r="L70" s="1032"/>
      <c r="M70" s="1032"/>
      <c r="N70" s="1032"/>
      <c r="O70" s="1032"/>
      <c r="P70" s="1033"/>
      <c r="Q70" s="1034"/>
      <c r="R70" s="1028"/>
      <c r="S70" s="1028"/>
      <c r="T70" s="1028"/>
      <c r="U70" s="1028"/>
      <c r="V70" s="1028"/>
      <c r="W70" s="1028"/>
      <c r="X70" s="1028"/>
      <c r="Y70" s="1028"/>
      <c r="Z70" s="1028"/>
      <c r="AA70" s="1028"/>
      <c r="AB70" s="1028"/>
      <c r="AC70" s="1028"/>
      <c r="AD70" s="1028"/>
      <c r="AE70" s="1028"/>
      <c r="AF70" s="1028"/>
      <c r="AG70" s="1028"/>
      <c r="AH70" s="1028"/>
      <c r="AI70" s="1028"/>
      <c r="AJ70" s="1028"/>
      <c r="AK70" s="1028"/>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c r="C71" s="1032"/>
      <c r="D71" s="1032"/>
      <c r="E71" s="1032"/>
      <c r="F71" s="1032"/>
      <c r="G71" s="1032"/>
      <c r="H71" s="1032"/>
      <c r="I71" s="1032"/>
      <c r="J71" s="1032"/>
      <c r="K71" s="1032"/>
      <c r="L71" s="1032"/>
      <c r="M71" s="1032"/>
      <c r="N71" s="1032"/>
      <c r="O71" s="1032"/>
      <c r="P71" s="1033"/>
      <c r="Q71" s="1034"/>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c r="C72" s="1032"/>
      <c r="D72" s="1032"/>
      <c r="E72" s="1032"/>
      <c r="F72" s="1032"/>
      <c r="G72" s="1032"/>
      <c r="H72" s="1032"/>
      <c r="I72" s="1032"/>
      <c r="J72" s="1032"/>
      <c r="K72" s="1032"/>
      <c r="L72" s="1032"/>
      <c r="M72" s="1032"/>
      <c r="N72" s="1032"/>
      <c r="O72" s="1032"/>
      <c r="P72" s="1033"/>
      <c r="Q72" s="1034"/>
      <c r="R72" s="1028"/>
      <c r="S72" s="1028"/>
      <c r="T72" s="1028"/>
      <c r="U72" s="1028"/>
      <c r="V72" s="1028"/>
      <c r="W72" s="1028"/>
      <c r="X72" s="1028"/>
      <c r="Y72" s="1028"/>
      <c r="Z72" s="1028"/>
      <c r="AA72" s="1028"/>
      <c r="AB72" s="1028"/>
      <c r="AC72" s="1028"/>
      <c r="AD72" s="1028"/>
      <c r="AE72" s="1028"/>
      <c r="AF72" s="1028"/>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392</v>
      </c>
      <c r="B88" s="1001" t="s">
        <v>430</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12011</v>
      </c>
      <c r="AG88" s="1016"/>
      <c r="AH88" s="1016"/>
      <c r="AI88" s="1016"/>
      <c r="AJ88" s="1016"/>
      <c r="AK88" s="1020"/>
      <c r="AL88" s="1020"/>
      <c r="AM88" s="1020"/>
      <c r="AN88" s="1020"/>
      <c r="AO88" s="1020"/>
      <c r="AP88" s="1016">
        <v>0</v>
      </c>
      <c r="AQ88" s="1016"/>
      <c r="AR88" s="1016"/>
      <c r="AS88" s="1016"/>
      <c r="AT88" s="1016"/>
      <c r="AU88" s="1016">
        <v>0</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431</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f>SUM(CR7:CV101)</f>
        <v>1545</v>
      </c>
      <c r="CS102" s="1008"/>
      <c r="CT102" s="1008"/>
      <c r="CU102" s="1008"/>
      <c r="CV102" s="1009"/>
      <c r="CW102" s="1007">
        <f t="shared" ref="CW102" si="0">SUM(CW7:DA101)</f>
        <v>84</v>
      </c>
      <c r="CX102" s="1008"/>
      <c r="CY102" s="1008"/>
      <c r="CZ102" s="1008"/>
      <c r="DA102" s="1009"/>
      <c r="DB102" s="1007">
        <f t="shared" ref="DB102" si="1">SUM(DB7:DF101)</f>
        <v>1088</v>
      </c>
      <c r="DC102" s="1008"/>
      <c r="DD102" s="1008"/>
      <c r="DE102" s="1008"/>
      <c r="DF102" s="1009"/>
      <c r="DG102" s="1007">
        <f t="shared" ref="DG102" si="2">SUM(DG7:DK101)</f>
        <v>0</v>
      </c>
      <c r="DH102" s="1008"/>
      <c r="DI102" s="1008"/>
      <c r="DJ102" s="1008"/>
      <c r="DK102" s="1009"/>
      <c r="DL102" s="1007">
        <f t="shared" ref="DL102" si="3">SUM(DL7:DP101)</f>
        <v>250</v>
      </c>
      <c r="DM102" s="1008"/>
      <c r="DN102" s="1008"/>
      <c r="DO102" s="1008"/>
      <c r="DP102" s="1009"/>
      <c r="DQ102" s="1007">
        <f t="shared" ref="DQ102" si="4">SUM(DQ7:DU101)</f>
        <v>471</v>
      </c>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432</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433</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436</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437</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438</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439</v>
      </c>
      <c r="AB109" s="951"/>
      <c r="AC109" s="951"/>
      <c r="AD109" s="951"/>
      <c r="AE109" s="952"/>
      <c r="AF109" s="953" t="s">
        <v>440</v>
      </c>
      <c r="AG109" s="951"/>
      <c r="AH109" s="951"/>
      <c r="AI109" s="951"/>
      <c r="AJ109" s="952"/>
      <c r="AK109" s="953" t="s">
        <v>302</v>
      </c>
      <c r="AL109" s="951"/>
      <c r="AM109" s="951"/>
      <c r="AN109" s="951"/>
      <c r="AO109" s="952"/>
      <c r="AP109" s="953" t="s">
        <v>441</v>
      </c>
      <c r="AQ109" s="951"/>
      <c r="AR109" s="951"/>
      <c r="AS109" s="951"/>
      <c r="AT109" s="982"/>
      <c r="AU109" s="950" t="s">
        <v>438</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439</v>
      </c>
      <c r="BR109" s="951"/>
      <c r="BS109" s="951"/>
      <c r="BT109" s="951"/>
      <c r="BU109" s="952"/>
      <c r="BV109" s="953" t="s">
        <v>440</v>
      </c>
      <c r="BW109" s="951"/>
      <c r="BX109" s="951"/>
      <c r="BY109" s="951"/>
      <c r="BZ109" s="952"/>
      <c r="CA109" s="953" t="s">
        <v>302</v>
      </c>
      <c r="CB109" s="951"/>
      <c r="CC109" s="951"/>
      <c r="CD109" s="951"/>
      <c r="CE109" s="952"/>
      <c r="CF109" s="989" t="s">
        <v>441</v>
      </c>
      <c r="CG109" s="989"/>
      <c r="CH109" s="989"/>
      <c r="CI109" s="989"/>
      <c r="CJ109" s="989"/>
      <c r="CK109" s="953" t="s">
        <v>442</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439</v>
      </c>
      <c r="DH109" s="951"/>
      <c r="DI109" s="951"/>
      <c r="DJ109" s="951"/>
      <c r="DK109" s="952"/>
      <c r="DL109" s="953" t="s">
        <v>440</v>
      </c>
      <c r="DM109" s="951"/>
      <c r="DN109" s="951"/>
      <c r="DO109" s="951"/>
      <c r="DP109" s="952"/>
      <c r="DQ109" s="953" t="s">
        <v>302</v>
      </c>
      <c r="DR109" s="951"/>
      <c r="DS109" s="951"/>
      <c r="DT109" s="951"/>
      <c r="DU109" s="952"/>
      <c r="DV109" s="953" t="s">
        <v>441</v>
      </c>
      <c r="DW109" s="951"/>
      <c r="DX109" s="951"/>
      <c r="DY109" s="951"/>
      <c r="DZ109" s="982"/>
    </row>
    <row r="110" spans="1:131" s="248" customFormat="1" ht="26.25" customHeight="1" x14ac:dyDescent="0.2">
      <c r="A110" s="853" t="s">
        <v>443</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23604479</v>
      </c>
      <c r="AB110" s="944"/>
      <c r="AC110" s="944"/>
      <c r="AD110" s="944"/>
      <c r="AE110" s="945"/>
      <c r="AF110" s="946">
        <v>22130613</v>
      </c>
      <c r="AG110" s="944"/>
      <c r="AH110" s="944"/>
      <c r="AI110" s="944"/>
      <c r="AJ110" s="945"/>
      <c r="AK110" s="946">
        <v>23232079</v>
      </c>
      <c r="AL110" s="944"/>
      <c r="AM110" s="944"/>
      <c r="AN110" s="944"/>
      <c r="AO110" s="945"/>
      <c r="AP110" s="947">
        <v>27.5</v>
      </c>
      <c r="AQ110" s="948"/>
      <c r="AR110" s="948"/>
      <c r="AS110" s="948"/>
      <c r="AT110" s="949"/>
      <c r="AU110" s="983" t="s">
        <v>72</v>
      </c>
      <c r="AV110" s="984"/>
      <c r="AW110" s="984"/>
      <c r="AX110" s="984"/>
      <c r="AY110" s="984"/>
      <c r="AZ110" s="909" t="s">
        <v>444</v>
      </c>
      <c r="BA110" s="854"/>
      <c r="BB110" s="854"/>
      <c r="BC110" s="854"/>
      <c r="BD110" s="854"/>
      <c r="BE110" s="854"/>
      <c r="BF110" s="854"/>
      <c r="BG110" s="854"/>
      <c r="BH110" s="854"/>
      <c r="BI110" s="854"/>
      <c r="BJ110" s="854"/>
      <c r="BK110" s="854"/>
      <c r="BL110" s="854"/>
      <c r="BM110" s="854"/>
      <c r="BN110" s="854"/>
      <c r="BO110" s="854"/>
      <c r="BP110" s="855"/>
      <c r="BQ110" s="910">
        <v>261846005</v>
      </c>
      <c r="BR110" s="891"/>
      <c r="BS110" s="891"/>
      <c r="BT110" s="891"/>
      <c r="BU110" s="891"/>
      <c r="BV110" s="891">
        <v>267543258</v>
      </c>
      <c r="BW110" s="891"/>
      <c r="BX110" s="891"/>
      <c r="BY110" s="891"/>
      <c r="BZ110" s="891"/>
      <c r="CA110" s="891">
        <v>276182254</v>
      </c>
      <c r="CB110" s="891"/>
      <c r="CC110" s="891"/>
      <c r="CD110" s="891"/>
      <c r="CE110" s="891"/>
      <c r="CF110" s="915">
        <v>327.10000000000002</v>
      </c>
      <c r="CG110" s="916"/>
      <c r="CH110" s="916"/>
      <c r="CI110" s="916"/>
      <c r="CJ110" s="916"/>
      <c r="CK110" s="979" t="s">
        <v>445</v>
      </c>
      <c r="CL110" s="865"/>
      <c r="CM110" s="940" t="s">
        <v>446</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199026</v>
      </c>
      <c r="DH110" s="891"/>
      <c r="DI110" s="891"/>
      <c r="DJ110" s="891"/>
      <c r="DK110" s="891"/>
      <c r="DL110" s="891">
        <v>144086</v>
      </c>
      <c r="DM110" s="891"/>
      <c r="DN110" s="891"/>
      <c r="DO110" s="891"/>
      <c r="DP110" s="891"/>
      <c r="DQ110" s="891">
        <v>86466</v>
      </c>
      <c r="DR110" s="891"/>
      <c r="DS110" s="891"/>
      <c r="DT110" s="891"/>
      <c r="DU110" s="891"/>
      <c r="DV110" s="892">
        <v>0.1</v>
      </c>
      <c r="DW110" s="892"/>
      <c r="DX110" s="892"/>
      <c r="DY110" s="892"/>
      <c r="DZ110" s="893"/>
    </row>
    <row r="111" spans="1:131" s="248" customFormat="1" ht="26.25" customHeight="1" x14ac:dyDescent="0.2">
      <c r="A111" s="820" t="s">
        <v>447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409</v>
      </c>
      <c r="AB111" s="972"/>
      <c r="AC111" s="972"/>
      <c r="AD111" s="972"/>
      <c r="AE111" s="973"/>
      <c r="AF111" s="974" t="s">
        <v>409</v>
      </c>
      <c r="AG111" s="972"/>
      <c r="AH111" s="972"/>
      <c r="AI111" s="972"/>
      <c r="AJ111" s="973"/>
      <c r="AK111" s="974" t="s">
        <v>409</v>
      </c>
      <c r="AL111" s="972"/>
      <c r="AM111" s="972"/>
      <c r="AN111" s="972"/>
      <c r="AO111" s="973"/>
      <c r="AP111" s="975" t="s">
        <v>409</v>
      </c>
      <c r="AQ111" s="976"/>
      <c r="AR111" s="976"/>
      <c r="AS111" s="976"/>
      <c r="AT111" s="977"/>
      <c r="AU111" s="985"/>
      <c r="AV111" s="986"/>
      <c r="AW111" s="986"/>
      <c r="AX111" s="986"/>
      <c r="AY111" s="986"/>
      <c r="AZ111" s="861" t="s">
        <v>448</v>
      </c>
      <c r="BA111" s="796"/>
      <c r="BB111" s="796"/>
      <c r="BC111" s="796"/>
      <c r="BD111" s="796"/>
      <c r="BE111" s="796"/>
      <c r="BF111" s="796"/>
      <c r="BG111" s="796"/>
      <c r="BH111" s="796"/>
      <c r="BI111" s="796"/>
      <c r="BJ111" s="796"/>
      <c r="BK111" s="796"/>
      <c r="BL111" s="796"/>
      <c r="BM111" s="796"/>
      <c r="BN111" s="796"/>
      <c r="BO111" s="796"/>
      <c r="BP111" s="797"/>
      <c r="BQ111" s="862">
        <v>199026</v>
      </c>
      <c r="BR111" s="863"/>
      <c r="BS111" s="863"/>
      <c r="BT111" s="863"/>
      <c r="BU111" s="863"/>
      <c r="BV111" s="863">
        <v>144086</v>
      </c>
      <c r="BW111" s="863"/>
      <c r="BX111" s="863"/>
      <c r="BY111" s="863"/>
      <c r="BZ111" s="863"/>
      <c r="CA111" s="863">
        <v>86466</v>
      </c>
      <c r="CB111" s="863"/>
      <c r="CC111" s="863"/>
      <c r="CD111" s="863"/>
      <c r="CE111" s="863"/>
      <c r="CF111" s="924">
        <v>0.1</v>
      </c>
      <c r="CG111" s="925"/>
      <c r="CH111" s="925"/>
      <c r="CI111" s="925"/>
      <c r="CJ111" s="925"/>
      <c r="CK111" s="980"/>
      <c r="CL111" s="867"/>
      <c r="CM111" s="870" t="s">
        <v>449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409</v>
      </c>
      <c r="DH111" s="863"/>
      <c r="DI111" s="863"/>
      <c r="DJ111" s="863"/>
      <c r="DK111" s="863"/>
      <c r="DL111" s="863" t="s">
        <v>409</v>
      </c>
      <c r="DM111" s="863"/>
      <c r="DN111" s="863"/>
      <c r="DO111" s="863"/>
      <c r="DP111" s="863"/>
      <c r="DQ111" s="863" t="s">
        <v>409</v>
      </c>
      <c r="DR111" s="863"/>
      <c r="DS111" s="863"/>
      <c r="DT111" s="863"/>
      <c r="DU111" s="863"/>
      <c r="DV111" s="840" t="s">
        <v>409</v>
      </c>
      <c r="DW111" s="840"/>
      <c r="DX111" s="840"/>
      <c r="DY111" s="840"/>
      <c r="DZ111" s="841"/>
    </row>
    <row r="112" spans="1:131" s="248" customFormat="1" ht="26.25" customHeight="1" x14ac:dyDescent="0.2">
      <c r="A112" s="965" t="s">
        <v>450</v>
      </c>
      <c r="B112" s="966"/>
      <c r="C112" s="796" t="s">
        <v>451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409</v>
      </c>
      <c r="AB112" s="826"/>
      <c r="AC112" s="826"/>
      <c r="AD112" s="826"/>
      <c r="AE112" s="827"/>
      <c r="AF112" s="828" t="s">
        <v>409</v>
      </c>
      <c r="AG112" s="826"/>
      <c r="AH112" s="826"/>
      <c r="AI112" s="826"/>
      <c r="AJ112" s="827"/>
      <c r="AK112" s="828" t="s">
        <v>409</v>
      </c>
      <c r="AL112" s="826"/>
      <c r="AM112" s="826"/>
      <c r="AN112" s="826"/>
      <c r="AO112" s="827"/>
      <c r="AP112" s="873" t="s">
        <v>409</v>
      </c>
      <c r="AQ112" s="874"/>
      <c r="AR112" s="874"/>
      <c r="AS112" s="874"/>
      <c r="AT112" s="875"/>
      <c r="AU112" s="985"/>
      <c r="AV112" s="986"/>
      <c r="AW112" s="986"/>
      <c r="AX112" s="986"/>
      <c r="AY112" s="986"/>
      <c r="AZ112" s="861" t="s">
        <v>452</v>
      </c>
      <c r="BA112" s="796"/>
      <c r="BB112" s="796"/>
      <c r="BC112" s="796"/>
      <c r="BD112" s="796"/>
      <c r="BE112" s="796"/>
      <c r="BF112" s="796"/>
      <c r="BG112" s="796"/>
      <c r="BH112" s="796"/>
      <c r="BI112" s="796"/>
      <c r="BJ112" s="796"/>
      <c r="BK112" s="796"/>
      <c r="BL112" s="796"/>
      <c r="BM112" s="796"/>
      <c r="BN112" s="796"/>
      <c r="BO112" s="796"/>
      <c r="BP112" s="797"/>
      <c r="BQ112" s="862">
        <v>44921768</v>
      </c>
      <c r="BR112" s="863"/>
      <c r="BS112" s="863"/>
      <c r="BT112" s="863"/>
      <c r="BU112" s="863"/>
      <c r="BV112" s="863">
        <v>42718399</v>
      </c>
      <c r="BW112" s="863"/>
      <c r="BX112" s="863"/>
      <c r="BY112" s="863"/>
      <c r="BZ112" s="863"/>
      <c r="CA112" s="863">
        <v>40941542</v>
      </c>
      <c r="CB112" s="863"/>
      <c r="CC112" s="863"/>
      <c r="CD112" s="863"/>
      <c r="CE112" s="863"/>
      <c r="CF112" s="924">
        <v>48.5</v>
      </c>
      <c r="CG112" s="925"/>
      <c r="CH112" s="925"/>
      <c r="CI112" s="925"/>
      <c r="CJ112" s="925"/>
      <c r="CK112" s="980"/>
      <c r="CL112" s="867"/>
      <c r="CM112" s="870" t="s">
        <v>453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409</v>
      </c>
      <c r="DH112" s="863"/>
      <c r="DI112" s="863"/>
      <c r="DJ112" s="863"/>
      <c r="DK112" s="863"/>
      <c r="DL112" s="863" t="s">
        <v>409</v>
      </c>
      <c r="DM112" s="863"/>
      <c r="DN112" s="863"/>
      <c r="DO112" s="863"/>
      <c r="DP112" s="863"/>
      <c r="DQ112" s="863" t="s">
        <v>409</v>
      </c>
      <c r="DR112" s="863"/>
      <c r="DS112" s="863"/>
      <c r="DT112" s="863"/>
      <c r="DU112" s="863"/>
      <c r="DV112" s="840" t="s">
        <v>409</v>
      </c>
      <c r="DW112" s="840"/>
      <c r="DX112" s="840"/>
      <c r="DY112" s="840"/>
      <c r="DZ112" s="841"/>
    </row>
    <row r="113" spans="1:130" s="248" customFormat="1" ht="26.25" customHeight="1" x14ac:dyDescent="0.2">
      <c r="A113" s="967"/>
      <c r="B113" s="968"/>
      <c r="C113" s="796" t="s">
        <v>454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5002406</v>
      </c>
      <c r="AB113" s="972"/>
      <c r="AC113" s="972"/>
      <c r="AD113" s="972"/>
      <c r="AE113" s="973"/>
      <c r="AF113" s="974">
        <v>4967478</v>
      </c>
      <c r="AG113" s="972"/>
      <c r="AH113" s="972"/>
      <c r="AI113" s="972"/>
      <c r="AJ113" s="973"/>
      <c r="AK113" s="974">
        <v>4966364</v>
      </c>
      <c r="AL113" s="972"/>
      <c r="AM113" s="972"/>
      <c r="AN113" s="972"/>
      <c r="AO113" s="973"/>
      <c r="AP113" s="975">
        <v>5.9</v>
      </c>
      <c r="AQ113" s="976"/>
      <c r="AR113" s="976"/>
      <c r="AS113" s="976"/>
      <c r="AT113" s="977"/>
      <c r="AU113" s="985"/>
      <c r="AV113" s="986"/>
      <c r="AW113" s="986"/>
      <c r="AX113" s="986"/>
      <c r="AY113" s="986"/>
      <c r="AZ113" s="861" t="s">
        <v>455</v>
      </c>
      <c r="BA113" s="796"/>
      <c r="BB113" s="796"/>
      <c r="BC113" s="796"/>
      <c r="BD113" s="796"/>
      <c r="BE113" s="796"/>
      <c r="BF113" s="796"/>
      <c r="BG113" s="796"/>
      <c r="BH113" s="796"/>
      <c r="BI113" s="796"/>
      <c r="BJ113" s="796"/>
      <c r="BK113" s="796"/>
      <c r="BL113" s="796"/>
      <c r="BM113" s="796"/>
      <c r="BN113" s="796"/>
      <c r="BO113" s="796"/>
      <c r="BP113" s="797"/>
      <c r="BQ113" s="862" t="s">
        <v>409</v>
      </c>
      <c r="BR113" s="863"/>
      <c r="BS113" s="863"/>
      <c r="BT113" s="863"/>
      <c r="BU113" s="863"/>
      <c r="BV113" s="863" t="s">
        <v>409</v>
      </c>
      <c r="BW113" s="863"/>
      <c r="BX113" s="863"/>
      <c r="BY113" s="863"/>
      <c r="BZ113" s="863"/>
      <c r="CA113" s="863" t="s">
        <v>409</v>
      </c>
      <c r="CB113" s="863"/>
      <c r="CC113" s="863"/>
      <c r="CD113" s="863"/>
      <c r="CE113" s="863"/>
      <c r="CF113" s="924" t="s">
        <v>409</v>
      </c>
      <c r="CG113" s="925"/>
      <c r="CH113" s="925"/>
      <c r="CI113" s="925"/>
      <c r="CJ113" s="925"/>
      <c r="CK113" s="980"/>
      <c r="CL113" s="867"/>
      <c r="CM113" s="870" t="s">
        <v>456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409</v>
      </c>
      <c r="DH113" s="826"/>
      <c r="DI113" s="826"/>
      <c r="DJ113" s="826"/>
      <c r="DK113" s="827"/>
      <c r="DL113" s="828" t="s">
        <v>409</v>
      </c>
      <c r="DM113" s="826"/>
      <c r="DN113" s="826"/>
      <c r="DO113" s="826"/>
      <c r="DP113" s="827"/>
      <c r="DQ113" s="828" t="s">
        <v>409</v>
      </c>
      <c r="DR113" s="826"/>
      <c r="DS113" s="826"/>
      <c r="DT113" s="826"/>
      <c r="DU113" s="827"/>
      <c r="DV113" s="873" t="s">
        <v>409</v>
      </c>
      <c r="DW113" s="874"/>
      <c r="DX113" s="874"/>
      <c r="DY113" s="874"/>
      <c r="DZ113" s="875"/>
    </row>
    <row r="114" spans="1:130" s="248" customFormat="1" ht="26.25" customHeight="1" x14ac:dyDescent="0.2">
      <c r="A114" s="967"/>
      <c r="B114" s="968"/>
      <c r="C114" s="796" t="s">
        <v>457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409</v>
      </c>
      <c r="AB114" s="826"/>
      <c r="AC114" s="826"/>
      <c r="AD114" s="826"/>
      <c r="AE114" s="827"/>
      <c r="AF114" s="828" t="s">
        <v>409</v>
      </c>
      <c r="AG114" s="826"/>
      <c r="AH114" s="826"/>
      <c r="AI114" s="826"/>
      <c r="AJ114" s="827"/>
      <c r="AK114" s="828" t="s">
        <v>409</v>
      </c>
      <c r="AL114" s="826"/>
      <c r="AM114" s="826"/>
      <c r="AN114" s="826"/>
      <c r="AO114" s="827"/>
      <c r="AP114" s="873" t="s">
        <v>409</v>
      </c>
      <c r="AQ114" s="874"/>
      <c r="AR114" s="874"/>
      <c r="AS114" s="874"/>
      <c r="AT114" s="875"/>
      <c r="AU114" s="985"/>
      <c r="AV114" s="986"/>
      <c r="AW114" s="986"/>
      <c r="AX114" s="986"/>
      <c r="AY114" s="986"/>
      <c r="AZ114" s="861" t="s">
        <v>458</v>
      </c>
      <c r="BA114" s="796"/>
      <c r="BB114" s="796"/>
      <c r="BC114" s="796"/>
      <c r="BD114" s="796"/>
      <c r="BE114" s="796"/>
      <c r="BF114" s="796"/>
      <c r="BG114" s="796"/>
      <c r="BH114" s="796"/>
      <c r="BI114" s="796"/>
      <c r="BJ114" s="796"/>
      <c r="BK114" s="796"/>
      <c r="BL114" s="796"/>
      <c r="BM114" s="796"/>
      <c r="BN114" s="796"/>
      <c r="BO114" s="796"/>
      <c r="BP114" s="797"/>
      <c r="BQ114" s="862">
        <v>17158832</v>
      </c>
      <c r="BR114" s="863"/>
      <c r="BS114" s="863"/>
      <c r="BT114" s="863"/>
      <c r="BU114" s="863"/>
      <c r="BV114" s="863">
        <v>16399480</v>
      </c>
      <c r="BW114" s="863"/>
      <c r="BX114" s="863"/>
      <c r="BY114" s="863"/>
      <c r="BZ114" s="863"/>
      <c r="CA114" s="863">
        <v>20393449</v>
      </c>
      <c r="CB114" s="863"/>
      <c r="CC114" s="863"/>
      <c r="CD114" s="863"/>
      <c r="CE114" s="863"/>
      <c r="CF114" s="924">
        <v>24.2</v>
      </c>
      <c r="CG114" s="925"/>
      <c r="CH114" s="925"/>
      <c r="CI114" s="925"/>
      <c r="CJ114" s="925"/>
      <c r="CK114" s="980"/>
      <c r="CL114" s="867"/>
      <c r="CM114" s="870" t="s">
        <v>459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409</v>
      </c>
      <c r="DH114" s="826"/>
      <c r="DI114" s="826"/>
      <c r="DJ114" s="826"/>
      <c r="DK114" s="827"/>
      <c r="DL114" s="828" t="s">
        <v>409</v>
      </c>
      <c r="DM114" s="826"/>
      <c r="DN114" s="826"/>
      <c r="DO114" s="826"/>
      <c r="DP114" s="827"/>
      <c r="DQ114" s="828" t="s">
        <v>409</v>
      </c>
      <c r="DR114" s="826"/>
      <c r="DS114" s="826"/>
      <c r="DT114" s="826"/>
      <c r="DU114" s="827"/>
      <c r="DV114" s="873" t="s">
        <v>409</v>
      </c>
      <c r="DW114" s="874"/>
      <c r="DX114" s="874"/>
      <c r="DY114" s="874"/>
      <c r="DZ114" s="875"/>
    </row>
    <row r="115" spans="1:130" s="248" customFormat="1" ht="26.25" customHeight="1" x14ac:dyDescent="0.2">
      <c r="A115" s="967"/>
      <c r="B115" s="968"/>
      <c r="C115" s="796" t="s">
        <v>460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59785</v>
      </c>
      <c r="AB115" s="972"/>
      <c r="AC115" s="972"/>
      <c r="AD115" s="972"/>
      <c r="AE115" s="973"/>
      <c r="AF115" s="974">
        <v>59906</v>
      </c>
      <c r="AG115" s="972"/>
      <c r="AH115" s="972"/>
      <c r="AI115" s="972"/>
      <c r="AJ115" s="973"/>
      <c r="AK115" s="974">
        <v>59244</v>
      </c>
      <c r="AL115" s="972"/>
      <c r="AM115" s="972"/>
      <c r="AN115" s="972"/>
      <c r="AO115" s="973"/>
      <c r="AP115" s="975">
        <v>0.1</v>
      </c>
      <c r="AQ115" s="976"/>
      <c r="AR115" s="976"/>
      <c r="AS115" s="976"/>
      <c r="AT115" s="977"/>
      <c r="AU115" s="985"/>
      <c r="AV115" s="986"/>
      <c r="AW115" s="986"/>
      <c r="AX115" s="986"/>
      <c r="AY115" s="986"/>
      <c r="AZ115" s="861" t="s">
        <v>461</v>
      </c>
      <c r="BA115" s="796"/>
      <c r="BB115" s="796"/>
      <c r="BC115" s="796"/>
      <c r="BD115" s="796"/>
      <c r="BE115" s="796"/>
      <c r="BF115" s="796"/>
      <c r="BG115" s="796"/>
      <c r="BH115" s="796"/>
      <c r="BI115" s="796"/>
      <c r="BJ115" s="796"/>
      <c r="BK115" s="796"/>
      <c r="BL115" s="796"/>
      <c r="BM115" s="796"/>
      <c r="BN115" s="796"/>
      <c r="BO115" s="796"/>
      <c r="BP115" s="797"/>
      <c r="BQ115" s="862">
        <v>2129399</v>
      </c>
      <c r="BR115" s="863"/>
      <c r="BS115" s="863"/>
      <c r="BT115" s="863"/>
      <c r="BU115" s="863"/>
      <c r="BV115" s="863">
        <v>2498683</v>
      </c>
      <c r="BW115" s="863"/>
      <c r="BX115" s="863"/>
      <c r="BY115" s="863"/>
      <c r="BZ115" s="863"/>
      <c r="CA115" s="863">
        <v>470427</v>
      </c>
      <c r="CB115" s="863"/>
      <c r="CC115" s="863"/>
      <c r="CD115" s="863"/>
      <c r="CE115" s="863"/>
      <c r="CF115" s="924">
        <v>0.6</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409</v>
      </c>
      <c r="DH115" s="826"/>
      <c r="DI115" s="826"/>
      <c r="DJ115" s="826"/>
      <c r="DK115" s="827"/>
      <c r="DL115" s="828" t="s">
        <v>409</v>
      </c>
      <c r="DM115" s="826"/>
      <c r="DN115" s="826"/>
      <c r="DO115" s="826"/>
      <c r="DP115" s="827"/>
      <c r="DQ115" s="828" t="s">
        <v>409</v>
      </c>
      <c r="DR115" s="826"/>
      <c r="DS115" s="826"/>
      <c r="DT115" s="826"/>
      <c r="DU115" s="827"/>
      <c r="DV115" s="873" t="s">
        <v>409</v>
      </c>
      <c r="DW115" s="874"/>
      <c r="DX115" s="874"/>
      <c r="DY115" s="874"/>
      <c r="DZ115" s="875"/>
    </row>
    <row r="116" spans="1:130" s="248" customFormat="1" ht="26.25" customHeight="1" x14ac:dyDescent="0.2">
      <c r="A116" s="969"/>
      <c r="B116" s="970"/>
      <c r="C116" s="929" t="s">
        <v>463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88</v>
      </c>
      <c r="AB116" s="826"/>
      <c r="AC116" s="826"/>
      <c r="AD116" s="826"/>
      <c r="AE116" s="827"/>
      <c r="AF116" s="828">
        <v>117</v>
      </c>
      <c r="AG116" s="826"/>
      <c r="AH116" s="826"/>
      <c r="AI116" s="826"/>
      <c r="AJ116" s="827"/>
      <c r="AK116" s="828">
        <v>231</v>
      </c>
      <c r="AL116" s="826"/>
      <c r="AM116" s="826"/>
      <c r="AN116" s="826"/>
      <c r="AO116" s="827"/>
      <c r="AP116" s="873">
        <v>0</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409</v>
      </c>
      <c r="BR116" s="863"/>
      <c r="BS116" s="863"/>
      <c r="BT116" s="863"/>
      <c r="BU116" s="863"/>
      <c r="BV116" s="863" t="s">
        <v>409</v>
      </c>
      <c r="BW116" s="863"/>
      <c r="BX116" s="863"/>
      <c r="BY116" s="863"/>
      <c r="BZ116" s="863"/>
      <c r="CA116" s="863" t="s">
        <v>409</v>
      </c>
      <c r="CB116" s="863"/>
      <c r="CC116" s="863"/>
      <c r="CD116" s="863"/>
      <c r="CE116" s="863"/>
      <c r="CF116" s="924" t="s">
        <v>409</v>
      </c>
      <c r="CG116" s="925"/>
      <c r="CH116" s="925"/>
      <c r="CI116" s="925"/>
      <c r="CJ116" s="925"/>
      <c r="CK116" s="980"/>
      <c r="CL116" s="867"/>
      <c r="CM116" s="870" t="s">
        <v>465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409</v>
      </c>
      <c r="DH116" s="826"/>
      <c r="DI116" s="826"/>
      <c r="DJ116" s="826"/>
      <c r="DK116" s="827"/>
      <c r="DL116" s="828" t="s">
        <v>409</v>
      </c>
      <c r="DM116" s="826"/>
      <c r="DN116" s="826"/>
      <c r="DO116" s="826"/>
      <c r="DP116" s="827"/>
      <c r="DQ116" s="828" t="s">
        <v>409</v>
      </c>
      <c r="DR116" s="826"/>
      <c r="DS116" s="826"/>
      <c r="DT116" s="826"/>
      <c r="DU116" s="827"/>
      <c r="DV116" s="873" t="s">
        <v>409</v>
      </c>
      <c r="DW116" s="874"/>
      <c r="DX116" s="874"/>
      <c r="DY116" s="874"/>
      <c r="DZ116" s="875"/>
    </row>
    <row r="117" spans="1:130" s="248" customFormat="1" ht="26.25" customHeight="1" x14ac:dyDescent="0.2">
      <c r="A117" s="950" t="s">
        <v>184</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466</v>
      </c>
      <c r="Z117" s="952"/>
      <c r="AA117" s="957">
        <v>28666758</v>
      </c>
      <c r="AB117" s="958"/>
      <c r="AC117" s="958"/>
      <c r="AD117" s="958"/>
      <c r="AE117" s="959"/>
      <c r="AF117" s="960">
        <v>27158114</v>
      </c>
      <c r="AG117" s="958"/>
      <c r="AH117" s="958"/>
      <c r="AI117" s="958"/>
      <c r="AJ117" s="959"/>
      <c r="AK117" s="960">
        <v>28257918</v>
      </c>
      <c r="AL117" s="958"/>
      <c r="AM117" s="958"/>
      <c r="AN117" s="958"/>
      <c r="AO117" s="959"/>
      <c r="AP117" s="961"/>
      <c r="AQ117" s="962"/>
      <c r="AR117" s="962"/>
      <c r="AS117" s="962"/>
      <c r="AT117" s="963"/>
      <c r="AU117" s="985"/>
      <c r="AV117" s="986"/>
      <c r="AW117" s="986"/>
      <c r="AX117" s="986"/>
      <c r="AY117" s="986"/>
      <c r="AZ117" s="912" t="s">
        <v>467</v>
      </c>
      <c r="BA117" s="913"/>
      <c r="BB117" s="913"/>
      <c r="BC117" s="913"/>
      <c r="BD117" s="913"/>
      <c r="BE117" s="913"/>
      <c r="BF117" s="913"/>
      <c r="BG117" s="913"/>
      <c r="BH117" s="913"/>
      <c r="BI117" s="913"/>
      <c r="BJ117" s="913"/>
      <c r="BK117" s="913"/>
      <c r="BL117" s="913"/>
      <c r="BM117" s="913"/>
      <c r="BN117" s="913"/>
      <c r="BO117" s="913"/>
      <c r="BP117" s="914"/>
      <c r="BQ117" s="862" t="s">
        <v>409</v>
      </c>
      <c r="BR117" s="863"/>
      <c r="BS117" s="863"/>
      <c r="BT117" s="863"/>
      <c r="BU117" s="863"/>
      <c r="BV117" s="863" t="s">
        <v>409</v>
      </c>
      <c r="BW117" s="863"/>
      <c r="BX117" s="863"/>
      <c r="BY117" s="863"/>
      <c r="BZ117" s="863"/>
      <c r="CA117" s="863" t="s">
        <v>409</v>
      </c>
      <c r="CB117" s="863"/>
      <c r="CC117" s="863"/>
      <c r="CD117" s="863"/>
      <c r="CE117" s="863"/>
      <c r="CF117" s="924" t="s">
        <v>409</v>
      </c>
      <c r="CG117" s="925"/>
      <c r="CH117" s="925"/>
      <c r="CI117" s="925"/>
      <c r="CJ117" s="925"/>
      <c r="CK117" s="980"/>
      <c r="CL117" s="867"/>
      <c r="CM117" s="870" t="s">
        <v>468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409</v>
      </c>
      <c r="DH117" s="826"/>
      <c r="DI117" s="826"/>
      <c r="DJ117" s="826"/>
      <c r="DK117" s="827"/>
      <c r="DL117" s="828" t="s">
        <v>409</v>
      </c>
      <c r="DM117" s="826"/>
      <c r="DN117" s="826"/>
      <c r="DO117" s="826"/>
      <c r="DP117" s="827"/>
      <c r="DQ117" s="828" t="s">
        <v>409</v>
      </c>
      <c r="DR117" s="826"/>
      <c r="DS117" s="826"/>
      <c r="DT117" s="826"/>
      <c r="DU117" s="827"/>
      <c r="DV117" s="873" t="s">
        <v>409</v>
      </c>
      <c r="DW117" s="874"/>
      <c r="DX117" s="874"/>
      <c r="DY117" s="874"/>
      <c r="DZ117" s="875"/>
    </row>
    <row r="118" spans="1:130" s="248" customFormat="1" ht="26.25" customHeight="1" x14ac:dyDescent="0.2">
      <c r="A118" s="950" t="s">
        <v>442</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439</v>
      </c>
      <c r="AB118" s="951"/>
      <c r="AC118" s="951"/>
      <c r="AD118" s="951"/>
      <c r="AE118" s="952"/>
      <c r="AF118" s="953" t="s">
        <v>440</v>
      </c>
      <c r="AG118" s="951"/>
      <c r="AH118" s="951"/>
      <c r="AI118" s="951"/>
      <c r="AJ118" s="952"/>
      <c r="AK118" s="953" t="s">
        <v>302</v>
      </c>
      <c r="AL118" s="951"/>
      <c r="AM118" s="951"/>
      <c r="AN118" s="951"/>
      <c r="AO118" s="952"/>
      <c r="AP118" s="954" t="s">
        <v>441</v>
      </c>
      <c r="AQ118" s="955"/>
      <c r="AR118" s="955"/>
      <c r="AS118" s="955"/>
      <c r="AT118" s="956"/>
      <c r="AU118" s="985"/>
      <c r="AV118" s="986"/>
      <c r="AW118" s="986"/>
      <c r="AX118" s="986"/>
      <c r="AY118" s="986"/>
      <c r="AZ118" s="928" t="s">
        <v>469</v>
      </c>
      <c r="BA118" s="929"/>
      <c r="BB118" s="929"/>
      <c r="BC118" s="929"/>
      <c r="BD118" s="929"/>
      <c r="BE118" s="929"/>
      <c r="BF118" s="929"/>
      <c r="BG118" s="929"/>
      <c r="BH118" s="929"/>
      <c r="BI118" s="929"/>
      <c r="BJ118" s="929"/>
      <c r="BK118" s="929"/>
      <c r="BL118" s="929"/>
      <c r="BM118" s="929"/>
      <c r="BN118" s="929"/>
      <c r="BO118" s="929"/>
      <c r="BP118" s="930"/>
      <c r="BQ118" s="931" t="s">
        <v>409</v>
      </c>
      <c r="BR118" s="894"/>
      <c r="BS118" s="894"/>
      <c r="BT118" s="894"/>
      <c r="BU118" s="894"/>
      <c r="BV118" s="894" t="s">
        <v>409</v>
      </c>
      <c r="BW118" s="894"/>
      <c r="BX118" s="894"/>
      <c r="BY118" s="894"/>
      <c r="BZ118" s="894"/>
      <c r="CA118" s="894" t="s">
        <v>409</v>
      </c>
      <c r="CB118" s="894"/>
      <c r="CC118" s="894"/>
      <c r="CD118" s="894"/>
      <c r="CE118" s="894"/>
      <c r="CF118" s="924" t="s">
        <v>409</v>
      </c>
      <c r="CG118" s="925"/>
      <c r="CH118" s="925"/>
      <c r="CI118" s="925"/>
      <c r="CJ118" s="925"/>
      <c r="CK118" s="980"/>
      <c r="CL118" s="867"/>
      <c r="CM118" s="870" t="s">
        <v>470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409</v>
      </c>
      <c r="DH118" s="826"/>
      <c r="DI118" s="826"/>
      <c r="DJ118" s="826"/>
      <c r="DK118" s="827"/>
      <c r="DL118" s="828" t="s">
        <v>409</v>
      </c>
      <c r="DM118" s="826"/>
      <c r="DN118" s="826"/>
      <c r="DO118" s="826"/>
      <c r="DP118" s="827"/>
      <c r="DQ118" s="828" t="s">
        <v>409</v>
      </c>
      <c r="DR118" s="826"/>
      <c r="DS118" s="826"/>
      <c r="DT118" s="826"/>
      <c r="DU118" s="827"/>
      <c r="DV118" s="873" t="s">
        <v>409</v>
      </c>
      <c r="DW118" s="874"/>
      <c r="DX118" s="874"/>
      <c r="DY118" s="874"/>
      <c r="DZ118" s="875"/>
    </row>
    <row r="119" spans="1:130" s="248" customFormat="1" ht="26.25" customHeight="1" x14ac:dyDescent="0.2">
      <c r="A119" s="864" t="s">
        <v>445</v>
      </c>
      <c r="B119" s="865"/>
      <c r="C119" s="940" t="s">
        <v>446</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57580</v>
      </c>
      <c r="AB119" s="944"/>
      <c r="AC119" s="944"/>
      <c r="AD119" s="944"/>
      <c r="AE119" s="945"/>
      <c r="AF119" s="946">
        <v>57599</v>
      </c>
      <c r="AG119" s="944"/>
      <c r="AH119" s="944"/>
      <c r="AI119" s="944"/>
      <c r="AJ119" s="945"/>
      <c r="AK119" s="946">
        <v>57619</v>
      </c>
      <c r="AL119" s="944"/>
      <c r="AM119" s="944"/>
      <c r="AN119" s="944"/>
      <c r="AO119" s="945"/>
      <c r="AP119" s="947">
        <v>0.1</v>
      </c>
      <c r="AQ119" s="948"/>
      <c r="AR119" s="948"/>
      <c r="AS119" s="948"/>
      <c r="AT119" s="949"/>
      <c r="AU119" s="987"/>
      <c r="AV119" s="988"/>
      <c r="AW119" s="988"/>
      <c r="AX119" s="988"/>
      <c r="AY119" s="988"/>
      <c r="AZ119" s="279" t="s">
        <v>184</v>
      </c>
      <c r="BA119" s="279"/>
      <c r="BB119" s="279"/>
      <c r="BC119" s="279"/>
      <c r="BD119" s="279"/>
      <c r="BE119" s="279"/>
      <c r="BF119" s="279"/>
      <c r="BG119" s="279"/>
      <c r="BH119" s="279"/>
      <c r="BI119" s="279"/>
      <c r="BJ119" s="279"/>
      <c r="BK119" s="279"/>
      <c r="BL119" s="279"/>
      <c r="BM119" s="279"/>
      <c r="BN119" s="279"/>
      <c r="BO119" s="926" t="s">
        <v>471</v>
      </c>
      <c r="BP119" s="927"/>
      <c r="BQ119" s="931">
        <v>326255030</v>
      </c>
      <c r="BR119" s="894"/>
      <c r="BS119" s="894"/>
      <c r="BT119" s="894"/>
      <c r="BU119" s="894"/>
      <c r="BV119" s="894">
        <v>329303906</v>
      </c>
      <c r="BW119" s="894"/>
      <c r="BX119" s="894"/>
      <c r="BY119" s="894"/>
      <c r="BZ119" s="894"/>
      <c r="CA119" s="894">
        <v>338074138</v>
      </c>
      <c r="CB119" s="894"/>
      <c r="CC119" s="894"/>
      <c r="CD119" s="894"/>
      <c r="CE119" s="894"/>
      <c r="CF119" s="792"/>
      <c r="CG119" s="793"/>
      <c r="CH119" s="793"/>
      <c r="CI119" s="793"/>
      <c r="CJ119" s="883"/>
      <c r="CK119" s="981"/>
      <c r="CL119" s="869"/>
      <c r="CM119" s="887" t="s">
        <v>472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409</v>
      </c>
      <c r="DH119" s="809"/>
      <c r="DI119" s="809"/>
      <c r="DJ119" s="809"/>
      <c r="DK119" s="810"/>
      <c r="DL119" s="811" t="s">
        <v>409</v>
      </c>
      <c r="DM119" s="809"/>
      <c r="DN119" s="809"/>
      <c r="DO119" s="809"/>
      <c r="DP119" s="810"/>
      <c r="DQ119" s="811" t="s">
        <v>409</v>
      </c>
      <c r="DR119" s="809"/>
      <c r="DS119" s="809"/>
      <c r="DT119" s="809"/>
      <c r="DU119" s="810"/>
      <c r="DV119" s="897" t="s">
        <v>409</v>
      </c>
      <c r="DW119" s="898"/>
      <c r="DX119" s="898"/>
      <c r="DY119" s="898"/>
      <c r="DZ119" s="899"/>
    </row>
    <row r="120" spans="1:130" s="248" customFormat="1" ht="26.25" customHeight="1" x14ac:dyDescent="0.2">
      <c r="A120" s="866"/>
      <c r="B120" s="867"/>
      <c r="C120" s="870" t="s">
        <v>449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409</v>
      </c>
      <c r="AB120" s="826"/>
      <c r="AC120" s="826"/>
      <c r="AD120" s="826"/>
      <c r="AE120" s="827"/>
      <c r="AF120" s="828" t="s">
        <v>409</v>
      </c>
      <c r="AG120" s="826"/>
      <c r="AH120" s="826"/>
      <c r="AI120" s="826"/>
      <c r="AJ120" s="827"/>
      <c r="AK120" s="828" t="s">
        <v>409</v>
      </c>
      <c r="AL120" s="826"/>
      <c r="AM120" s="826"/>
      <c r="AN120" s="826"/>
      <c r="AO120" s="827"/>
      <c r="AP120" s="873" t="s">
        <v>409</v>
      </c>
      <c r="AQ120" s="874"/>
      <c r="AR120" s="874"/>
      <c r="AS120" s="874"/>
      <c r="AT120" s="875"/>
      <c r="AU120" s="932" t="s">
        <v>473</v>
      </c>
      <c r="AV120" s="933"/>
      <c r="AW120" s="933"/>
      <c r="AX120" s="933"/>
      <c r="AY120" s="934"/>
      <c r="AZ120" s="909" t="s">
        <v>474</v>
      </c>
      <c r="BA120" s="854"/>
      <c r="BB120" s="854"/>
      <c r="BC120" s="854"/>
      <c r="BD120" s="854"/>
      <c r="BE120" s="854"/>
      <c r="BF120" s="854"/>
      <c r="BG120" s="854"/>
      <c r="BH120" s="854"/>
      <c r="BI120" s="854"/>
      <c r="BJ120" s="854"/>
      <c r="BK120" s="854"/>
      <c r="BL120" s="854"/>
      <c r="BM120" s="854"/>
      <c r="BN120" s="854"/>
      <c r="BO120" s="854"/>
      <c r="BP120" s="855"/>
      <c r="BQ120" s="910">
        <v>50020106</v>
      </c>
      <c r="BR120" s="891"/>
      <c r="BS120" s="891"/>
      <c r="BT120" s="891"/>
      <c r="BU120" s="891"/>
      <c r="BV120" s="891">
        <v>47953505</v>
      </c>
      <c r="BW120" s="891"/>
      <c r="BX120" s="891"/>
      <c r="BY120" s="891"/>
      <c r="BZ120" s="891"/>
      <c r="CA120" s="891">
        <v>45812261</v>
      </c>
      <c r="CB120" s="891"/>
      <c r="CC120" s="891"/>
      <c r="CD120" s="891"/>
      <c r="CE120" s="891"/>
      <c r="CF120" s="915">
        <v>54.3</v>
      </c>
      <c r="CG120" s="916"/>
      <c r="CH120" s="916"/>
      <c r="CI120" s="916"/>
      <c r="CJ120" s="916"/>
      <c r="CK120" s="917" t="s">
        <v>475</v>
      </c>
      <c r="CL120" s="901"/>
      <c r="CM120" s="901"/>
      <c r="CN120" s="901"/>
      <c r="CO120" s="902"/>
      <c r="CP120" s="921" t="s">
        <v>476</v>
      </c>
      <c r="CQ120" s="922"/>
      <c r="CR120" s="922"/>
      <c r="CS120" s="922"/>
      <c r="CT120" s="922"/>
      <c r="CU120" s="922"/>
      <c r="CV120" s="922"/>
      <c r="CW120" s="922"/>
      <c r="CX120" s="922"/>
      <c r="CY120" s="922"/>
      <c r="CZ120" s="922"/>
      <c r="DA120" s="922"/>
      <c r="DB120" s="922"/>
      <c r="DC120" s="922"/>
      <c r="DD120" s="922"/>
      <c r="DE120" s="922"/>
      <c r="DF120" s="923"/>
      <c r="DG120" s="910">
        <v>41019382</v>
      </c>
      <c r="DH120" s="891"/>
      <c r="DI120" s="891"/>
      <c r="DJ120" s="891"/>
      <c r="DK120" s="891"/>
      <c r="DL120" s="891">
        <v>39240205</v>
      </c>
      <c r="DM120" s="891"/>
      <c r="DN120" s="891"/>
      <c r="DO120" s="891"/>
      <c r="DP120" s="891"/>
      <c r="DQ120" s="891">
        <v>37488469</v>
      </c>
      <c r="DR120" s="891"/>
      <c r="DS120" s="891"/>
      <c r="DT120" s="891"/>
      <c r="DU120" s="891"/>
      <c r="DV120" s="892">
        <v>44.4</v>
      </c>
      <c r="DW120" s="892"/>
      <c r="DX120" s="892"/>
      <c r="DY120" s="892"/>
      <c r="DZ120" s="893"/>
    </row>
    <row r="121" spans="1:130" s="248" customFormat="1" ht="26.25" customHeight="1" x14ac:dyDescent="0.2">
      <c r="A121" s="866"/>
      <c r="B121" s="867"/>
      <c r="C121" s="912" t="s">
        <v>477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409</v>
      </c>
      <c r="AB121" s="826"/>
      <c r="AC121" s="826"/>
      <c r="AD121" s="826"/>
      <c r="AE121" s="827"/>
      <c r="AF121" s="828" t="s">
        <v>409</v>
      </c>
      <c r="AG121" s="826"/>
      <c r="AH121" s="826"/>
      <c r="AI121" s="826"/>
      <c r="AJ121" s="827"/>
      <c r="AK121" s="828" t="s">
        <v>409</v>
      </c>
      <c r="AL121" s="826"/>
      <c r="AM121" s="826"/>
      <c r="AN121" s="826"/>
      <c r="AO121" s="827"/>
      <c r="AP121" s="873" t="s">
        <v>409</v>
      </c>
      <c r="AQ121" s="874"/>
      <c r="AR121" s="874"/>
      <c r="AS121" s="874"/>
      <c r="AT121" s="875"/>
      <c r="AU121" s="935"/>
      <c r="AV121" s="936"/>
      <c r="AW121" s="936"/>
      <c r="AX121" s="936"/>
      <c r="AY121" s="937"/>
      <c r="AZ121" s="861" t="s">
        <v>478</v>
      </c>
      <c r="BA121" s="796"/>
      <c r="BB121" s="796"/>
      <c r="BC121" s="796"/>
      <c r="BD121" s="796"/>
      <c r="BE121" s="796"/>
      <c r="BF121" s="796"/>
      <c r="BG121" s="796"/>
      <c r="BH121" s="796"/>
      <c r="BI121" s="796"/>
      <c r="BJ121" s="796"/>
      <c r="BK121" s="796"/>
      <c r="BL121" s="796"/>
      <c r="BM121" s="796"/>
      <c r="BN121" s="796"/>
      <c r="BO121" s="796"/>
      <c r="BP121" s="797"/>
      <c r="BQ121" s="862">
        <v>38120137</v>
      </c>
      <c r="BR121" s="863"/>
      <c r="BS121" s="863"/>
      <c r="BT121" s="863"/>
      <c r="BU121" s="863"/>
      <c r="BV121" s="863">
        <v>35702357</v>
      </c>
      <c r="BW121" s="863"/>
      <c r="BX121" s="863"/>
      <c r="BY121" s="863"/>
      <c r="BZ121" s="863"/>
      <c r="CA121" s="863">
        <v>36960208</v>
      </c>
      <c r="CB121" s="863"/>
      <c r="CC121" s="863"/>
      <c r="CD121" s="863"/>
      <c r="CE121" s="863"/>
      <c r="CF121" s="924">
        <v>43.8</v>
      </c>
      <c r="CG121" s="925"/>
      <c r="CH121" s="925"/>
      <c r="CI121" s="925"/>
      <c r="CJ121" s="925"/>
      <c r="CK121" s="918"/>
      <c r="CL121" s="904"/>
      <c r="CM121" s="904"/>
      <c r="CN121" s="904"/>
      <c r="CO121" s="905"/>
      <c r="CP121" s="884" t="s">
        <v>479</v>
      </c>
      <c r="CQ121" s="885"/>
      <c r="CR121" s="885"/>
      <c r="CS121" s="885"/>
      <c r="CT121" s="885"/>
      <c r="CU121" s="885"/>
      <c r="CV121" s="885"/>
      <c r="CW121" s="885"/>
      <c r="CX121" s="885"/>
      <c r="CY121" s="885"/>
      <c r="CZ121" s="885"/>
      <c r="DA121" s="885"/>
      <c r="DB121" s="885"/>
      <c r="DC121" s="885"/>
      <c r="DD121" s="885"/>
      <c r="DE121" s="885"/>
      <c r="DF121" s="886"/>
      <c r="DG121" s="862">
        <v>1982297</v>
      </c>
      <c r="DH121" s="863"/>
      <c r="DI121" s="863"/>
      <c r="DJ121" s="863"/>
      <c r="DK121" s="863"/>
      <c r="DL121" s="863">
        <v>1695722</v>
      </c>
      <c r="DM121" s="863"/>
      <c r="DN121" s="863"/>
      <c r="DO121" s="863"/>
      <c r="DP121" s="863"/>
      <c r="DQ121" s="863">
        <v>1625345</v>
      </c>
      <c r="DR121" s="863"/>
      <c r="DS121" s="863"/>
      <c r="DT121" s="863"/>
      <c r="DU121" s="863"/>
      <c r="DV121" s="840">
        <v>1.9</v>
      </c>
      <c r="DW121" s="840"/>
      <c r="DX121" s="840"/>
      <c r="DY121" s="840"/>
      <c r="DZ121" s="841"/>
    </row>
    <row r="122" spans="1:130" s="248" customFormat="1" ht="26.25" customHeight="1" x14ac:dyDescent="0.2">
      <c r="A122" s="866"/>
      <c r="B122" s="867"/>
      <c r="C122" s="870" t="s">
        <v>459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409</v>
      </c>
      <c r="AB122" s="826"/>
      <c r="AC122" s="826"/>
      <c r="AD122" s="826"/>
      <c r="AE122" s="827"/>
      <c r="AF122" s="828" t="s">
        <v>409</v>
      </c>
      <c r="AG122" s="826"/>
      <c r="AH122" s="826"/>
      <c r="AI122" s="826"/>
      <c r="AJ122" s="827"/>
      <c r="AK122" s="828" t="s">
        <v>409</v>
      </c>
      <c r="AL122" s="826"/>
      <c r="AM122" s="826"/>
      <c r="AN122" s="826"/>
      <c r="AO122" s="827"/>
      <c r="AP122" s="873" t="s">
        <v>422</v>
      </c>
      <c r="AQ122" s="874"/>
      <c r="AR122" s="874"/>
      <c r="AS122" s="874"/>
      <c r="AT122" s="875"/>
      <c r="AU122" s="935"/>
      <c r="AV122" s="936"/>
      <c r="AW122" s="936"/>
      <c r="AX122" s="936"/>
      <c r="AY122" s="937"/>
      <c r="AZ122" s="928" t="s">
        <v>480</v>
      </c>
      <c r="BA122" s="929"/>
      <c r="BB122" s="929"/>
      <c r="BC122" s="929"/>
      <c r="BD122" s="929"/>
      <c r="BE122" s="929"/>
      <c r="BF122" s="929"/>
      <c r="BG122" s="929"/>
      <c r="BH122" s="929"/>
      <c r="BI122" s="929"/>
      <c r="BJ122" s="929"/>
      <c r="BK122" s="929"/>
      <c r="BL122" s="929"/>
      <c r="BM122" s="929"/>
      <c r="BN122" s="929"/>
      <c r="BO122" s="929"/>
      <c r="BP122" s="930"/>
      <c r="BQ122" s="931">
        <v>180289542</v>
      </c>
      <c r="BR122" s="894"/>
      <c r="BS122" s="894"/>
      <c r="BT122" s="894"/>
      <c r="BU122" s="894"/>
      <c r="BV122" s="894">
        <v>177141098</v>
      </c>
      <c r="BW122" s="894"/>
      <c r="BX122" s="894"/>
      <c r="BY122" s="894"/>
      <c r="BZ122" s="894"/>
      <c r="CA122" s="894">
        <v>178388996</v>
      </c>
      <c r="CB122" s="894"/>
      <c r="CC122" s="894"/>
      <c r="CD122" s="894"/>
      <c r="CE122" s="894"/>
      <c r="CF122" s="895">
        <v>211.3</v>
      </c>
      <c r="CG122" s="896"/>
      <c r="CH122" s="896"/>
      <c r="CI122" s="896"/>
      <c r="CJ122" s="896"/>
      <c r="CK122" s="918"/>
      <c r="CL122" s="904"/>
      <c r="CM122" s="904"/>
      <c r="CN122" s="904"/>
      <c r="CO122" s="905"/>
      <c r="CP122" s="884" t="s">
        <v>410</v>
      </c>
      <c r="CQ122" s="885"/>
      <c r="CR122" s="885"/>
      <c r="CS122" s="885"/>
      <c r="CT122" s="885"/>
      <c r="CU122" s="885"/>
      <c r="CV122" s="885"/>
      <c r="CW122" s="885"/>
      <c r="CX122" s="885"/>
      <c r="CY122" s="885"/>
      <c r="CZ122" s="885"/>
      <c r="DA122" s="885"/>
      <c r="DB122" s="885"/>
      <c r="DC122" s="885"/>
      <c r="DD122" s="885"/>
      <c r="DE122" s="885"/>
      <c r="DF122" s="886"/>
      <c r="DG122" s="862">
        <v>1797190</v>
      </c>
      <c r="DH122" s="863"/>
      <c r="DI122" s="863"/>
      <c r="DJ122" s="863"/>
      <c r="DK122" s="863"/>
      <c r="DL122" s="863">
        <v>1640966</v>
      </c>
      <c r="DM122" s="863"/>
      <c r="DN122" s="863"/>
      <c r="DO122" s="863"/>
      <c r="DP122" s="863"/>
      <c r="DQ122" s="863">
        <v>1508493</v>
      </c>
      <c r="DR122" s="863"/>
      <c r="DS122" s="863"/>
      <c r="DT122" s="863"/>
      <c r="DU122" s="863"/>
      <c r="DV122" s="840">
        <v>1.8</v>
      </c>
      <c r="DW122" s="840"/>
      <c r="DX122" s="840"/>
      <c r="DY122" s="840"/>
      <c r="DZ122" s="841"/>
    </row>
    <row r="123" spans="1:130" s="248" customFormat="1" ht="26.25" customHeight="1" x14ac:dyDescent="0.2">
      <c r="A123" s="866"/>
      <c r="B123" s="867"/>
      <c r="C123" s="870" t="s">
        <v>465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409</v>
      </c>
      <c r="AB123" s="826"/>
      <c r="AC123" s="826"/>
      <c r="AD123" s="826"/>
      <c r="AE123" s="827"/>
      <c r="AF123" s="828" t="s">
        <v>409</v>
      </c>
      <c r="AG123" s="826"/>
      <c r="AH123" s="826"/>
      <c r="AI123" s="826"/>
      <c r="AJ123" s="827"/>
      <c r="AK123" s="828" t="s">
        <v>409</v>
      </c>
      <c r="AL123" s="826"/>
      <c r="AM123" s="826"/>
      <c r="AN123" s="826"/>
      <c r="AO123" s="827"/>
      <c r="AP123" s="873" t="s">
        <v>409</v>
      </c>
      <c r="AQ123" s="874"/>
      <c r="AR123" s="874"/>
      <c r="AS123" s="874"/>
      <c r="AT123" s="875"/>
      <c r="AU123" s="938"/>
      <c r="AV123" s="939"/>
      <c r="AW123" s="939"/>
      <c r="AX123" s="939"/>
      <c r="AY123" s="939"/>
      <c r="AZ123" s="279" t="s">
        <v>184</v>
      </c>
      <c r="BA123" s="279"/>
      <c r="BB123" s="279"/>
      <c r="BC123" s="279"/>
      <c r="BD123" s="279"/>
      <c r="BE123" s="279"/>
      <c r="BF123" s="279"/>
      <c r="BG123" s="279"/>
      <c r="BH123" s="279"/>
      <c r="BI123" s="279"/>
      <c r="BJ123" s="279"/>
      <c r="BK123" s="279"/>
      <c r="BL123" s="279"/>
      <c r="BM123" s="279"/>
      <c r="BN123" s="279"/>
      <c r="BO123" s="926" t="s">
        <v>481</v>
      </c>
      <c r="BP123" s="927"/>
      <c r="BQ123" s="881">
        <v>268429785</v>
      </c>
      <c r="BR123" s="882"/>
      <c r="BS123" s="882"/>
      <c r="BT123" s="882"/>
      <c r="BU123" s="882"/>
      <c r="BV123" s="882">
        <v>260796960</v>
      </c>
      <c r="BW123" s="882"/>
      <c r="BX123" s="882"/>
      <c r="BY123" s="882"/>
      <c r="BZ123" s="882"/>
      <c r="CA123" s="882">
        <v>261161465</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409</v>
      </c>
      <c r="DH123" s="826"/>
      <c r="DI123" s="826"/>
      <c r="DJ123" s="826"/>
      <c r="DK123" s="827"/>
      <c r="DL123" s="828" t="s">
        <v>409</v>
      </c>
      <c r="DM123" s="826"/>
      <c r="DN123" s="826"/>
      <c r="DO123" s="826"/>
      <c r="DP123" s="827"/>
      <c r="DQ123" s="828">
        <v>179067</v>
      </c>
      <c r="DR123" s="826"/>
      <c r="DS123" s="826"/>
      <c r="DT123" s="826"/>
      <c r="DU123" s="827"/>
      <c r="DV123" s="873">
        <v>0.2</v>
      </c>
      <c r="DW123" s="874"/>
      <c r="DX123" s="874"/>
      <c r="DY123" s="874"/>
      <c r="DZ123" s="875"/>
    </row>
    <row r="124" spans="1:130" s="248" customFormat="1" ht="26.25" customHeight="1" thickBot="1" x14ac:dyDescent="0.25">
      <c r="A124" s="866"/>
      <c r="B124" s="867"/>
      <c r="C124" s="870" t="s">
        <v>468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409</v>
      </c>
      <c r="AB124" s="826"/>
      <c r="AC124" s="826"/>
      <c r="AD124" s="826"/>
      <c r="AE124" s="827"/>
      <c r="AF124" s="828" t="s">
        <v>409</v>
      </c>
      <c r="AG124" s="826"/>
      <c r="AH124" s="826"/>
      <c r="AI124" s="826"/>
      <c r="AJ124" s="827"/>
      <c r="AK124" s="828" t="s">
        <v>409</v>
      </c>
      <c r="AL124" s="826"/>
      <c r="AM124" s="826"/>
      <c r="AN124" s="826"/>
      <c r="AO124" s="827"/>
      <c r="AP124" s="873" t="s">
        <v>409</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69.5</v>
      </c>
      <c r="BR124" s="880"/>
      <c r="BS124" s="880"/>
      <c r="BT124" s="880"/>
      <c r="BU124" s="880"/>
      <c r="BV124" s="880">
        <v>82.7</v>
      </c>
      <c r="BW124" s="880"/>
      <c r="BX124" s="880"/>
      <c r="BY124" s="880"/>
      <c r="BZ124" s="880"/>
      <c r="CA124" s="880">
        <v>91</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v>122899</v>
      </c>
      <c r="DH124" s="809"/>
      <c r="DI124" s="809"/>
      <c r="DJ124" s="809"/>
      <c r="DK124" s="810"/>
      <c r="DL124" s="811">
        <v>141506</v>
      </c>
      <c r="DM124" s="809"/>
      <c r="DN124" s="809"/>
      <c r="DO124" s="809"/>
      <c r="DP124" s="810"/>
      <c r="DQ124" s="811">
        <v>140168</v>
      </c>
      <c r="DR124" s="809"/>
      <c r="DS124" s="809"/>
      <c r="DT124" s="809"/>
      <c r="DU124" s="810"/>
      <c r="DV124" s="897">
        <v>0.2</v>
      </c>
      <c r="DW124" s="898"/>
      <c r="DX124" s="898"/>
      <c r="DY124" s="898"/>
      <c r="DZ124" s="899"/>
    </row>
    <row r="125" spans="1:130" s="248" customFormat="1" ht="26.25" customHeight="1" x14ac:dyDescent="0.2">
      <c r="A125" s="866"/>
      <c r="B125" s="867"/>
      <c r="C125" s="870" t="s">
        <v>470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409</v>
      </c>
      <c r="AB125" s="826"/>
      <c r="AC125" s="826"/>
      <c r="AD125" s="826"/>
      <c r="AE125" s="827"/>
      <c r="AF125" s="828" t="s">
        <v>409</v>
      </c>
      <c r="AG125" s="826"/>
      <c r="AH125" s="826"/>
      <c r="AI125" s="826"/>
      <c r="AJ125" s="827"/>
      <c r="AK125" s="828" t="s">
        <v>409</v>
      </c>
      <c r="AL125" s="826"/>
      <c r="AM125" s="826"/>
      <c r="AN125" s="826"/>
      <c r="AO125" s="827"/>
      <c r="AP125" s="873" t="s">
        <v>409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485</v>
      </c>
      <c r="CL125" s="901"/>
      <c r="CM125" s="901"/>
      <c r="CN125" s="901"/>
      <c r="CO125" s="902"/>
      <c r="CP125" s="909" t="s">
        <v>486</v>
      </c>
      <c r="CQ125" s="854"/>
      <c r="CR125" s="854"/>
      <c r="CS125" s="854"/>
      <c r="CT125" s="854"/>
      <c r="CU125" s="854"/>
      <c r="CV125" s="854"/>
      <c r="CW125" s="854"/>
      <c r="CX125" s="854"/>
      <c r="CY125" s="854"/>
      <c r="CZ125" s="854"/>
      <c r="DA125" s="854"/>
      <c r="DB125" s="854"/>
      <c r="DC125" s="854"/>
      <c r="DD125" s="854"/>
      <c r="DE125" s="854"/>
      <c r="DF125" s="855"/>
      <c r="DG125" s="910" t="s">
        <v>409</v>
      </c>
      <c r="DH125" s="891"/>
      <c r="DI125" s="891"/>
      <c r="DJ125" s="891"/>
      <c r="DK125" s="891"/>
      <c r="DL125" s="891" t="s">
        <v>409</v>
      </c>
      <c r="DM125" s="891"/>
      <c r="DN125" s="891"/>
      <c r="DO125" s="891"/>
      <c r="DP125" s="891"/>
      <c r="DQ125" s="891" t="s">
        <v>409</v>
      </c>
      <c r="DR125" s="891"/>
      <c r="DS125" s="891"/>
      <c r="DT125" s="891"/>
      <c r="DU125" s="891"/>
      <c r="DV125" s="892" t="s">
        <v>409</v>
      </c>
      <c r="DW125" s="892"/>
      <c r="DX125" s="892"/>
      <c r="DY125" s="892"/>
      <c r="DZ125" s="893"/>
    </row>
    <row r="126" spans="1:130" s="248" customFormat="1" ht="26.25" customHeight="1" thickBot="1" x14ac:dyDescent="0.25">
      <c r="A126" s="866"/>
      <c r="B126" s="867"/>
      <c r="C126" s="870" t="s">
        <v>472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409</v>
      </c>
      <c r="AB126" s="826"/>
      <c r="AC126" s="826"/>
      <c r="AD126" s="826"/>
      <c r="AE126" s="827"/>
      <c r="AF126" s="828" t="s">
        <v>409</v>
      </c>
      <c r="AG126" s="826"/>
      <c r="AH126" s="826"/>
      <c r="AI126" s="826"/>
      <c r="AJ126" s="827"/>
      <c r="AK126" s="828" t="s">
        <v>409</v>
      </c>
      <c r="AL126" s="826"/>
      <c r="AM126" s="826"/>
      <c r="AN126" s="826"/>
      <c r="AO126" s="827"/>
      <c r="AP126" s="873" t="s">
        <v>409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409</v>
      </c>
      <c r="DH126" s="863"/>
      <c r="DI126" s="863"/>
      <c r="DJ126" s="863"/>
      <c r="DK126" s="863"/>
      <c r="DL126" s="863" t="s">
        <v>409</v>
      </c>
      <c r="DM126" s="863"/>
      <c r="DN126" s="863"/>
      <c r="DO126" s="863"/>
      <c r="DP126" s="863"/>
      <c r="DQ126" s="863" t="s">
        <v>409</v>
      </c>
      <c r="DR126" s="863"/>
      <c r="DS126" s="863"/>
      <c r="DT126" s="863"/>
      <c r="DU126" s="863"/>
      <c r="DV126" s="840" t="s">
        <v>409</v>
      </c>
      <c r="DW126" s="840"/>
      <c r="DX126" s="840"/>
      <c r="DY126" s="840"/>
      <c r="DZ126" s="841"/>
    </row>
    <row r="127" spans="1:130" s="248" customFormat="1" ht="26.25" customHeight="1" x14ac:dyDescent="0.2">
      <c r="A127" s="868"/>
      <c r="B127" s="869"/>
      <c r="C127" s="887" t="s">
        <v>488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2205</v>
      </c>
      <c r="AB127" s="826"/>
      <c r="AC127" s="826"/>
      <c r="AD127" s="826"/>
      <c r="AE127" s="827"/>
      <c r="AF127" s="828">
        <v>2307</v>
      </c>
      <c r="AG127" s="826"/>
      <c r="AH127" s="826"/>
      <c r="AI127" s="826"/>
      <c r="AJ127" s="827"/>
      <c r="AK127" s="828">
        <v>1625</v>
      </c>
      <c r="AL127" s="826"/>
      <c r="AM127" s="826"/>
      <c r="AN127" s="826"/>
      <c r="AO127" s="827"/>
      <c r="AP127" s="873">
        <v>0</v>
      </c>
      <c r="AQ127" s="874"/>
      <c r="AR127" s="874"/>
      <c r="AS127" s="874"/>
      <c r="AT127" s="875"/>
      <c r="AU127" s="284"/>
      <c r="AV127" s="284"/>
      <c r="AW127" s="284"/>
      <c r="AX127" s="890" t="s">
        <v>489</v>
      </c>
      <c r="AY127" s="858"/>
      <c r="AZ127" s="858"/>
      <c r="BA127" s="858"/>
      <c r="BB127" s="858"/>
      <c r="BC127" s="858"/>
      <c r="BD127" s="858"/>
      <c r="BE127" s="859"/>
      <c r="BF127" s="857" t="s">
        <v>490</v>
      </c>
      <c r="BG127" s="858"/>
      <c r="BH127" s="858"/>
      <c r="BI127" s="858"/>
      <c r="BJ127" s="858"/>
      <c r="BK127" s="858"/>
      <c r="BL127" s="859"/>
      <c r="BM127" s="857" t="s">
        <v>491</v>
      </c>
      <c r="BN127" s="858"/>
      <c r="BO127" s="858"/>
      <c r="BP127" s="858"/>
      <c r="BQ127" s="858"/>
      <c r="BR127" s="858"/>
      <c r="BS127" s="859"/>
      <c r="BT127" s="857" t="s">
        <v>492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493</v>
      </c>
      <c r="CQ127" s="796"/>
      <c r="CR127" s="796"/>
      <c r="CS127" s="796"/>
      <c r="CT127" s="796"/>
      <c r="CU127" s="796"/>
      <c r="CV127" s="796"/>
      <c r="CW127" s="796"/>
      <c r="CX127" s="796"/>
      <c r="CY127" s="796"/>
      <c r="CZ127" s="796"/>
      <c r="DA127" s="796"/>
      <c r="DB127" s="796"/>
      <c r="DC127" s="796"/>
      <c r="DD127" s="796"/>
      <c r="DE127" s="796"/>
      <c r="DF127" s="797"/>
      <c r="DG127" s="862">
        <v>2100911</v>
      </c>
      <c r="DH127" s="863"/>
      <c r="DI127" s="863"/>
      <c r="DJ127" s="863"/>
      <c r="DK127" s="863"/>
      <c r="DL127" s="863">
        <v>2472146</v>
      </c>
      <c r="DM127" s="863"/>
      <c r="DN127" s="863"/>
      <c r="DO127" s="863"/>
      <c r="DP127" s="863"/>
      <c r="DQ127" s="863">
        <v>445559</v>
      </c>
      <c r="DR127" s="863"/>
      <c r="DS127" s="863"/>
      <c r="DT127" s="863"/>
      <c r="DU127" s="863"/>
      <c r="DV127" s="840">
        <v>0.5</v>
      </c>
      <c r="DW127" s="840"/>
      <c r="DX127" s="840"/>
      <c r="DY127" s="840"/>
      <c r="DZ127" s="841"/>
    </row>
    <row r="128" spans="1:130" s="248" customFormat="1" ht="26.25" customHeight="1" thickBot="1" x14ac:dyDescent="0.25">
      <c r="A128" s="842" t="s">
        <v>494</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495</v>
      </c>
      <c r="X128" s="844"/>
      <c r="Y128" s="844"/>
      <c r="Z128" s="845"/>
      <c r="AA128" s="846">
        <v>5609930</v>
      </c>
      <c r="AB128" s="847"/>
      <c r="AC128" s="847"/>
      <c r="AD128" s="847"/>
      <c r="AE128" s="848"/>
      <c r="AF128" s="849">
        <v>4609254</v>
      </c>
      <c r="AG128" s="847"/>
      <c r="AH128" s="847"/>
      <c r="AI128" s="847"/>
      <c r="AJ128" s="848"/>
      <c r="AK128" s="849">
        <v>5281805</v>
      </c>
      <c r="AL128" s="847"/>
      <c r="AM128" s="847"/>
      <c r="AN128" s="847"/>
      <c r="AO128" s="848"/>
      <c r="AP128" s="850"/>
      <c r="AQ128" s="851"/>
      <c r="AR128" s="851"/>
      <c r="AS128" s="851"/>
      <c r="AT128" s="852"/>
      <c r="AU128" s="284"/>
      <c r="AV128" s="284"/>
      <c r="AW128" s="284"/>
      <c r="AX128" s="853" t="s">
        <v>496</v>
      </c>
      <c r="AY128" s="854"/>
      <c r="AZ128" s="854"/>
      <c r="BA128" s="854"/>
      <c r="BB128" s="854"/>
      <c r="BC128" s="854"/>
      <c r="BD128" s="854"/>
      <c r="BE128" s="855"/>
      <c r="BF128" s="832" t="s">
        <v>497</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v>28488</v>
      </c>
      <c r="DH128" s="837"/>
      <c r="DI128" s="837"/>
      <c r="DJ128" s="837"/>
      <c r="DK128" s="837"/>
      <c r="DL128" s="837">
        <v>26537</v>
      </c>
      <c r="DM128" s="837"/>
      <c r="DN128" s="837"/>
      <c r="DO128" s="837"/>
      <c r="DP128" s="837"/>
      <c r="DQ128" s="837">
        <v>24868</v>
      </c>
      <c r="DR128" s="837"/>
      <c r="DS128" s="837"/>
      <c r="DT128" s="837"/>
      <c r="DU128" s="837"/>
      <c r="DV128" s="838">
        <v>0</v>
      </c>
      <c r="DW128" s="838"/>
      <c r="DX128" s="838"/>
      <c r="DY128" s="838"/>
      <c r="DZ128" s="839"/>
    </row>
    <row r="129" spans="1:131" s="248" customFormat="1" ht="26.25" customHeight="1" x14ac:dyDescent="0.2">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99391617</v>
      </c>
      <c r="AB129" s="826"/>
      <c r="AC129" s="826"/>
      <c r="AD129" s="826"/>
      <c r="AE129" s="827"/>
      <c r="AF129" s="828">
        <v>98722898</v>
      </c>
      <c r="AG129" s="826"/>
      <c r="AH129" s="826"/>
      <c r="AI129" s="826"/>
      <c r="AJ129" s="827"/>
      <c r="AK129" s="828">
        <v>100200608</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418</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16261558</v>
      </c>
      <c r="AB130" s="826"/>
      <c r="AC130" s="826"/>
      <c r="AD130" s="826"/>
      <c r="AE130" s="827"/>
      <c r="AF130" s="828">
        <v>15951710</v>
      </c>
      <c r="AG130" s="826"/>
      <c r="AH130" s="826"/>
      <c r="AI130" s="826"/>
      <c r="AJ130" s="827"/>
      <c r="AK130" s="828">
        <v>15769157</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8.1999999999999993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83130059</v>
      </c>
      <c r="AB131" s="809"/>
      <c r="AC131" s="809"/>
      <c r="AD131" s="809"/>
      <c r="AE131" s="810"/>
      <c r="AF131" s="811">
        <v>82771188</v>
      </c>
      <c r="AG131" s="809"/>
      <c r="AH131" s="809"/>
      <c r="AI131" s="809"/>
      <c r="AJ131" s="810"/>
      <c r="AK131" s="811">
        <v>84431451</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v>91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8.1742634150000004</v>
      </c>
      <c r="AB132" s="789"/>
      <c r="AC132" s="789"/>
      <c r="AD132" s="789"/>
      <c r="AE132" s="790"/>
      <c r="AF132" s="791">
        <v>7.9703459130000001</v>
      </c>
      <c r="AG132" s="789"/>
      <c r="AH132" s="789"/>
      <c r="AI132" s="789"/>
      <c r="AJ132" s="790"/>
      <c r="AK132" s="791">
        <v>8.5358665689999995</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7.6</v>
      </c>
      <c r="AB133" s="768"/>
      <c r="AC133" s="768"/>
      <c r="AD133" s="768"/>
      <c r="AE133" s="769"/>
      <c r="AF133" s="767">
        <v>7.9</v>
      </c>
      <c r="AG133" s="768"/>
      <c r="AH133" s="768"/>
      <c r="AI133" s="768"/>
      <c r="AJ133" s="769"/>
      <c r="AK133" s="767">
        <v>8.1999999999999993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1KEqUXyj5IRxk9NfITALMZtg52R8YqvjC/8ZGqfVhBoemZiPYRos4jm973iVSRmOB64f0InMTTq655rKrMUMw==" saltValue="gA3ImzYfdWkOJswWbvnE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W7" zoomScale="85" zoomScaleNormal="85" zoomScaleSheetLayoutView="85" workbookViewId="0">
      <selection activeCell="BD25" sqref="BD25"/>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509</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01/fyk6gkY4zgaJ9RgOCs4oot/gxI9qWK2Y5YgCMWwtmAa12HCCAQxeoLwhuplZpwX0ymWrFg/a/M1Qrv/QK0w==" saltValue="4uYKdAQwf2Kh87HGOjDI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1" zoomScaleNormal="100" zoomScaleSheetLayoutView="55" workbookViewId="0">
      <selection activeCell="BZ4" sqref="BZ4"/>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KFzESjpLLnpVa7x1/lJYotEQKQLcx1Yuz27m6eIlc49kM4uuAPZ95pxNgnrB1JHWQypdzoS1qc1la8gHyVyWQ==" saltValue="tzQ6nh0y9TU33jg+2hKp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N19" sqref="AN19"/>
    </sheetView>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512</v>
      </c>
      <c r="AP7" s="305"/>
      <c r="AQ7" s="306" t="s">
        <v>513</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514</v>
      </c>
      <c r="AQ8" s="312" t="s">
        <v>515</v>
      </c>
      <c r="AR8" s="313" t="s">
        <v>516</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517</v>
      </c>
      <c r="AL9" s="1190"/>
      <c r="AM9" s="1190"/>
      <c r="AN9" s="1191"/>
      <c r="AO9" s="314">
        <v>25824438</v>
      </c>
      <c r="AP9" s="314">
        <v>62756</v>
      </c>
      <c r="AQ9" s="315">
        <v>62265</v>
      </c>
      <c r="AR9" s="316">
        <v>0.8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518</v>
      </c>
      <c r="AL10" s="1190"/>
      <c r="AM10" s="1190"/>
      <c r="AN10" s="1191"/>
      <c r="AO10" s="317">
        <v>1880</v>
      </c>
      <c r="AP10" s="317">
        <v>5</v>
      </c>
      <c r="AQ10" s="318">
        <v>1645</v>
      </c>
      <c r="AR10" s="319">
        <v>-99.7</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519</v>
      </c>
      <c r="AL11" s="1190"/>
      <c r="AM11" s="1190"/>
      <c r="AN11" s="1191"/>
      <c r="AO11" s="317">
        <v>32259</v>
      </c>
      <c r="AP11" s="317">
        <v>78</v>
      </c>
      <c r="AQ11" s="318">
        <v>688</v>
      </c>
      <c r="AR11" s="319">
        <v>-88.7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520</v>
      </c>
      <c r="AL12" s="1190"/>
      <c r="AM12" s="1190"/>
      <c r="AN12" s="1191"/>
      <c r="AO12" s="317" t="s">
        <v>521</v>
      </c>
      <c r="AP12" s="317" t="s">
        <v>521</v>
      </c>
      <c r="AQ12" s="318">
        <v>24</v>
      </c>
      <c r="AR12" s="319" t="s">
        <v>521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v>511618</v>
      </c>
      <c r="AP13" s="317">
        <v>1243</v>
      </c>
      <c r="AQ13" s="318">
        <v>2006</v>
      </c>
      <c r="AR13" s="319">
        <v>-38</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995963</v>
      </c>
      <c r="AP14" s="317">
        <v>2420</v>
      </c>
      <c r="AQ14" s="318">
        <v>1357</v>
      </c>
      <c r="AR14" s="319">
        <v>78.3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-1953691</v>
      </c>
      <c r="AP15" s="317">
        <v>-4748</v>
      </c>
      <c r="AQ15" s="318">
        <v>-3875</v>
      </c>
      <c r="AR15" s="319">
        <v>22.5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184</v>
      </c>
      <c r="AL16" s="1193"/>
      <c r="AM16" s="1193"/>
      <c r="AN16" s="1194"/>
      <c r="AO16" s="317">
        <v>25412467</v>
      </c>
      <c r="AP16" s="317">
        <v>61755</v>
      </c>
      <c r="AQ16" s="318">
        <v>64110</v>
      </c>
      <c r="AR16" s="319">
        <v>-3.7</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6.9</v>
      </c>
      <c r="AP21" s="331">
        <v>6.37</v>
      </c>
      <c r="AQ21" s="332">
        <v>0.53</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98</v>
      </c>
      <c r="AP22" s="336">
        <v>99.7</v>
      </c>
      <c r="AQ22" s="337">
        <v>-1.7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512</v>
      </c>
      <c r="AP30" s="305"/>
      <c r="AQ30" s="306" t="s">
        <v>513</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514</v>
      </c>
      <c r="AQ31" s="312" t="s">
        <v>515</v>
      </c>
      <c r="AR31" s="313" t="s">
        <v>516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23232079</v>
      </c>
      <c r="AP32" s="345">
        <v>56456</v>
      </c>
      <c r="AQ32" s="346">
        <v>36503</v>
      </c>
      <c r="AR32" s="347">
        <v>54.7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521</v>
      </c>
      <c r="AP33" s="345" t="s">
        <v>521</v>
      </c>
      <c r="AQ33" s="346">
        <v>3</v>
      </c>
      <c r="AR33" s="347" t="s">
        <v>521</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536</v>
      </c>
      <c r="AL34" s="1179"/>
      <c r="AM34" s="1179"/>
      <c r="AN34" s="1180"/>
      <c r="AO34" s="345" t="s">
        <v>521</v>
      </c>
      <c r="AP34" s="345" t="s">
        <v>521</v>
      </c>
      <c r="AQ34" s="346">
        <v>76</v>
      </c>
      <c r="AR34" s="347" t="s">
        <v>521</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537</v>
      </c>
      <c r="AL35" s="1179"/>
      <c r="AM35" s="1179"/>
      <c r="AN35" s="1180"/>
      <c r="AO35" s="345">
        <v>4966364</v>
      </c>
      <c r="AP35" s="345">
        <v>12069</v>
      </c>
      <c r="AQ35" s="346">
        <v>8582</v>
      </c>
      <c r="AR35" s="347">
        <v>40.6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538</v>
      </c>
      <c r="AL36" s="1179"/>
      <c r="AM36" s="1179"/>
      <c r="AN36" s="1180"/>
      <c r="AO36" s="345" t="s">
        <v>521</v>
      </c>
      <c r="AP36" s="345" t="s">
        <v>521</v>
      </c>
      <c r="AQ36" s="346">
        <v>400</v>
      </c>
      <c r="AR36" s="347" t="s">
        <v>521</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539</v>
      </c>
      <c r="AL37" s="1179"/>
      <c r="AM37" s="1179"/>
      <c r="AN37" s="1180"/>
      <c r="AO37" s="345">
        <v>59244</v>
      </c>
      <c r="AP37" s="345">
        <v>144</v>
      </c>
      <c r="AQ37" s="346">
        <v>747</v>
      </c>
      <c r="AR37" s="347">
        <v>-80.7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540</v>
      </c>
      <c r="AL38" s="1176"/>
      <c r="AM38" s="1176"/>
      <c r="AN38" s="1177"/>
      <c r="AO38" s="348">
        <v>231</v>
      </c>
      <c r="AP38" s="348">
        <v>1</v>
      </c>
      <c r="AQ38" s="349">
        <v>2</v>
      </c>
      <c r="AR38" s="337">
        <v>-50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541</v>
      </c>
      <c r="AL39" s="1176"/>
      <c r="AM39" s="1176"/>
      <c r="AN39" s="1177"/>
      <c r="AO39" s="345">
        <v>-5281805</v>
      </c>
      <c r="AP39" s="345">
        <v>-12835</v>
      </c>
      <c r="AQ39" s="346">
        <v>-7844</v>
      </c>
      <c r="AR39" s="347">
        <v>63.6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542</v>
      </c>
      <c r="AL40" s="1179"/>
      <c r="AM40" s="1179"/>
      <c r="AN40" s="1180"/>
      <c r="AO40" s="345">
        <v>-15769157</v>
      </c>
      <c r="AP40" s="345">
        <v>-38321</v>
      </c>
      <c r="AQ40" s="346">
        <v>-28367</v>
      </c>
      <c r="AR40" s="347">
        <v>35.1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7206956</v>
      </c>
      <c r="AP41" s="345">
        <v>17514</v>
      </c>
      <c r="AQ41" s="346">
        <v>10099</v>
      </c>
      <c r="AR41" s="347">
        <v>73.400000000000006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512</v>
      </c>
      <c r="AN49" s="1186" t="s">
        <v>546</v>
      </c>
      <c r="AO49" s="1187"/>
      <c r="AP49" s="1187"/>
      <c r="AQ49" s="1187"/>
      <c r="AR49" s="118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547</v>
      </c>
      <c r="AO50" s="362" t="s">
        <v>548</v>
      </c>
      <c r="AP50" s="363" t="s">
        <v>549</v>
      </c>
      <c r="AQ50" s="364" t="s">
        <v>550</v>
      </c>
      <c r="AR50" s="365" t="s">
        <v>551</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18803374</v>
      </c>
      <c r="AN51" s="367">
        <v>43517</v>
      </c>
      <c r="AO51" s="368">
        <v>-17.8</v>
      </c>
      <c r="AP51" s="369">
        <v>46395</v>
      </c>
      <c r="AQ51" s="370">
        <v>-8.8000000000000007</v>
      </c>
      <c r="AR51" s="371">
        <v>-9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9847897</v>
      </c>
      <c r="AN52" s="375">
        <v>22791</v>
      </c>
      <c r="AO52" s="376">
        <v>-22.3</v>
      </c>
      <c r="AP52" s="377">
        <v>26304</v>
      </c>
      <c r="AQ52" s="378">
        <v>-5.4</v>
      </c>
      <c r="AR52" s="379">
        <v>-16.899999999999999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20682934</v>
      </c>
      <c r="AN53" s="367">
        <v>48480</v>
      </c>
      <c r="AO53" s="368">
        <v>11.4</v>
      </c>
      <c r="AP53" s="369">
        <v>48088</v>
      </c>
      <c r="AQ53" s="370">
        <v>3.6</v>
      </c>
      <c r="AR53" s="371">
        <v>7.8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8011306</v>
      </c>
      <c r="AN54" s="375">
        <v>18778</v>
      </c>
      <c r="AO54" s="376">
        <v>-17.600000000000001</v>
      </c>
      <c r="AP54" s="377">
        <v>25183</v>
      </c>
      <c r="AQ54" s="378">
        <v>-4.3</v>
      </c>
      <c r="AR54" s="379">
        <v>-13.3</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19413727</v>
      </c>
      <c r="AN55" s="367">
        <v>46026</v>
      </c>
      <c r="AO55" s="368">
        <v>-5.0999999999999996</v>
      </c>
      <c r="AP55" s="369">
        <v>46457</v>
      </c>
      <c r="AQ55" s="370">
        <v>-3.4</v>
      </c>
      <c r="AR55" s="371">
        <v>-1.7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7015770</v>
      </c>
      <c r="AN56" s="375">
        <v>16633</v>
      </c>
      <c r="AO56" s="376">
        <v>-11.4</v>
      </c>
      <c r="AP56" s="377">
        <v>24020</v>
      </c>
      <c r="AQ56" s="378">
        <v>-4.5999999999999996</v>
      </c>
      <c r="AR56" s="379">
        <v>-6.8</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31966936</v>
      </c>
      <c r="AN57" s="367">
        <v>76769</v>
      </c>
      <c r="AO57" s="368">
        <v>66.8</v>
      </c>
      <c r="AP57" s="369">
        <v>51849</v>
      </c>
      <c r="AQ57" s="370">
        <v>11.6</v>
      </c>
      <c r="AR57" s="371">
        <v>55.2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14292128</v>
      </c>
      <c r="AN58" s="375">
        <v>34323</v>
      </c>
      <c r="AO58" s="376">
        <v>106.4</v>
      </c>
      <c r="AP58" s="377">
        <v>26326</v>
      </c>
      <c r="AQ58" s="378">
        <v>9.6</v>
      </c>
      <c r="AR58" s="379">
        <v>96.8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37748378</v>
      </c>
      <c r="AN59" s="367">
        <v>91732</v>
      </c>
      <c r="AO59" s="368">
        <v>19.5</v>
      </c>
      <c r="AP59" s="369">
        <v>52191</v>
      </c>
      <c r="AQ59" s="370">
        <v>0.7</v>
      </c>
      <c r="AR59" s="371">
        <v>18.8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19872009</v>
      </c>
      <c r="AN60" s="375">
        <v>48291</v>
      </c>
      <c r="AO60" s="376">
        <v>40.700000000000003</v>
      </c>
      <c r="AP60" s="377">
        <v>26807</v>
      </c>
      <c r="AQ60" s="378">
        <v>1.8</v>
      </c>
      <c r="AR60" s="379">
        <v>38.9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25723070</v>
      </c>
      <c r="AN61" s="382">
        <v>61305</v>
      </c>
      <c r="AO61" s="383">
        <v>15</v>
      </c>
      <c r="AP61" s="384">
        <v>48996</v>
      </c>
      <c r="AQ61" s="385">
        <v>0.7</v>
      </c>
      <c r="AR61" s="371">
        <v>14.3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11807822</v>
      </c>
      <c r="AN62" s="375">
        <v>28163</v>
      </c>
      <c r="AO62" s="376">
        <v>19.2</v>
      </c>
      <c r="AP62" s="377">
        <v>25728</v>
      </c>
      <c r="AQ62" s="378">
        <v>-0.6</v>
      </c>
      <c r="AR62" s="379">
        <v>19.8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48YqRs3Wj/VmSFciRpxFcq6QozxLU0SaCVNRhnAVU0R3DF8JL+M8g+HXgKgpbseDfEPa6ij6HckHdCn8zejz/w==" saltValue="HVO53zMnsT4eNGfVur5DO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 zoomScaleNormal="100" zoomScaleSheetLayoutView="55" workbookViewId="0">
      <selection activeCell="BJ28" sqref="BJ28"/>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560</v>
      </c>
    </row>
    <row r="121" spans="125:125" ht="13.5" hidden="1" customHeight="1" x14ac:dyDescent="0.2">
      <c r="DU121" s="292"/>
    </row>
  </sheetData>
  <sheetProtection algorithmName="SHA-512" hashValue="YFqFWCSF4RvyTKeJsQ9o1GFkZ0YHKwc5SMGlz3PpMZgmICyBdVblTl27Mz/Db7vo7vGRl02uux+iwqa9wF+brg==" saltValue="lkISMf6d9RwQKPQFwrxs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8" sqref="B8"/>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561</v>
      </c>
    </row>
  </sheetData>
  <sheetProtection algorithmName="SHA-512" hashValue="pso52DjI/36yq4Lc5dkDkgc0PyThFfQcQmSLobt/rrA7+e9paxYQjEp53KIBkG5jM6IA67HGmPnjcEr/9udfhA==" saltValue="xggPHeeG9if5n2FZJbCT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7" zoomScaleNormal="77" zoomScaleSheetLayoutView="100" workbookViewId="0">
      <selection activeCell="A45" sqref="A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0" t="s">
        <v>3</v>
      </c>
      <c r="D47" s="1200"/>
      <c r="E47" s="1201"/>
      <c r="F47" s="11">
        <v>11.01</v>
      </c>
      <c r="G47" s="12">
        <v>12.09</v>
      </c>
      <c r="H47" s="12">
        <v>12.55</v>
      </c>
      <c r="I47" s="12">
        <v>12.32</v>
      </c>
      <c r="J47" s="13">
        <v>11.13</v>
      </c>
    </row>
    <row r="48" spans="2:10" ht="57.75" customHeight="1" x14ac:dyDescent="0.2">
      <c r="B48" s="14"/>
      <c r="C48" s="1202" t="s">
        <v>4</v>
      </c>
      <c r="D48" s="1202"/>
      <c r="E48" s="1203"/>
      <c r="F48" s="15">
        <v>2.11</v>
      </c>
      <c r="G48" s="16">
        <v>3.17</v>
      </c>
      <c r="H48" s="16">
        <v>2.4300000000000002</v>
      </c>
      <c r="I48" s="16">
        <v>3.4</v>
      </c>
      <c r="J48" s="17">
        <v>2.74</v>
      </c>
    </row>
    <row r="49" spans="2:10" ht="57.75" customHeight="1" thickBot="1" x14ac:dyDescent="0.25">
      <c r="B49" s="18"/>
      <c r="C49" s="1204" t="s">
        <v>5</v>
      </c>
      <c r="D49" s="1204"/>
      <c r="E49" s="1205"/>
      <c r="F49" s="19" t="s">
        <v>567</v>
      </c>
      <c r="G49" s="20">
        <v>2.06</v>
      </c>
      <c r="H49" s="20" t="s">
        <v>568</v>
      </c>
      <c r="I49" s="20">
        <v>0.63</v>
      </c>
      <c r="J49" s="21" t="s">
        <v>569</v>
      </c>
    </row>
    <row r="50" spans="2:10" ht="13.5" customHeight="1" x14ac:dyDescent="0.2"/>
  </sheetData>
  <sheetProtection algorithmName="SHA-512" hashValue="GkBMdSYs/hcg+CfdGPiP5wy32ismSxcAVHSd8UvlO5JMmygiEZrHe0AE5hDDCvQzVd9cyLt2lg4tXlg06NWOCg==" saltValue="R6gVS91lwVFKiQZ+Cpnt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中田 寿美礼</cp:lastModifiedBy>
  <dcterms:created xsi:type="dcterms:W3CDTF">2022-02-02T07:12:31Z</dcterms:created>
  <dcterms:modified xsi:type="dcterms:W3CDTF">2023-05-10T04:52:56Z</dcterms:modified>
  <cp:category/>
</cp:coreProperties>
</file>