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510" tabRatio="601" activeTab="2"/>
  </bookViews>
  <sheets>
    <sheet name="★入力様式" sheetId="8" r:id="rId1"/>
    <sheet name="測定結果シート" sheetId="7" r:id="rId2"/>
    <sheet name="測定結果シート出力方法" sheetId="11" r:id="rId3"/>
    <sheet name="平均値" sheetId="9" r:id="rId4"/>
    <sheet name="選択項目" sheetId="10" r:id="rId5"/>
  </sheets>
  <definedNames>
    <definedName name="_xlnm.Print_Area" localSheetId="1">測定結果シート!$B$2:$V$50</definedName>
    <definedName name="イラスト">INDIRECT(測定結果シート!$Z$58)</definedName>
    <definedName name="女">測定結果シート!$E$56:$H$69</definedName>
    <definedName name="男">測定結果シート!$L$56:$O$69</definedName>
  </definedNames>
  <calcPr calcId="162913"/>
</workbook>
</file>

<file path=xl/calcChain.xml><?xml version="1.0" encoding="utf-8"?>
<calcChain xmlns="http://schemas.openxmlformats.org/spreadsheetml/2006/main">
  <c r="D5" i="8" l="1"/>
  <c r="Z58" i="7"/>
  <c r="Z71" i="7" l="1"/>
  <c r="Z70" i="7"/>
  <c r="Z69" i="7"/>
  <c r="Z68" i="7"/>
  <c r="Z67" i="7"/>
  <c r="Z66" i="7"/>
  <c r="Z65" i="7"/>
  <c r="Z64" i="7"/>
  <c r="Z63" i="7"/>
  <c r="Z62" i="7"/>
  <c r="Z60" i="7"/>
  <c r="Z59" i="7"/>
  <c r="Z57" i="7"/>
  <c r="AB57" i="7" l="1"/>
  <c r="AA57" i="7"/>
  <c r="AA64" i="7" s="1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8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N6" i="8"/>
  <c r="N7" i="8"/>
  <c r="N8" i="8"/>
  <c r="O8" i="8" s="1"/>
  <c r="N9" i="8"/>
  <c r="O9" i="8" s="1"/>
  <c r="N10" i="8"/>
  <c r="N11" i="8"/>
  <c r="N12" i="8"/>
  <c r="O12" i="8" s="1"/>
  <c r="N13" i="8"/>
  <c r="O13" i="8" s="1"/>
  <c r="N14" i="8"/>
  <c r="N15" i="8"/>
  <c r="N16" i="8"/>
  <c r="O16" i="8" s="1"/>
  <c r="N17" i="8"/>
  <c r="O17" i="8" s="1"/>
  <c r="N18" i="8"/>
  <c r="O18" i="8" s="1"/>
  <c r="N19" i="8"/>
  <c r="N20" i="8"/>
  <c r="O20" i="8" s="1"/>
  <c r="N21" i="8"/>
  <c r="O21" i="8" s="1"/>
  <c r="N22" i="8"/>
  <c r="N23" i="8"/>
  <c r="N24" i="8"/>
  <c r="O24" i="8" s="1"/>
  <c r="N25" i="8"/>
  <c r="O25" i="8" s="1"/>
  <c r="N26" i="8"/>
  <c r="N27" i="8"/>
  <c r="O27" i="8" s="1"/>
  <c r="N28" i="8"/>
  <c r="O28" i="8" s="1"/>
  <c r="N29" i="8"/>
  <c r="O29" i="8" s="1"/>
  <c r="N30" i="8"/>
  <c r="N31" i="8"/>
  <c r="N32" i="8"/>
  <c r="O32" i="8" s="1"/>
  <c r="N33" i="8"/>
  <c r="O33" i="8" s="1"/>
  <c r="N34" i="8"/>
  <c r="N35" i="8"/>
  <c r="O35" i="8" s="1"/>
  <c r="N36" i="8"/>
  <c r="O36" i="8" s="1"/>
  <c r="N37" i="8"/>
  <c r="O37" i="8" s="1"/>
  <c r="N38" i="8"/>
  <c r="N39" i="8"/>
  <c r="N40" i="8"/>
  <c r="O40" i="8" s="1"/>
  <c r="N41" i="8"/>
  <c r="N42" i="8"/>
  <c r="N43" i="8"/>
  <c r="N44" i="8"/>
  <c r="O44" i="8" s="1"/>
  <c r="N45" i="8"/>
  <c r="O45" i="8" s="1"/>
  <c r="N46" i="8"/>
  <c r="N47" i="8"/>
  <c r="N48" i="8"/>
  <c r="O48" i="8" s="1"/>
  <c r="N49" i="8"/>
  <c r="O49" i="8" s="1"/>
  <c r="N50" i="8"/>
  <c r="O50" i="8" s="1"/>
  <c r="N51" i="8"/>
  <c r="N52" i="8"/>
  <c r="O52" i="8" s="1"/>
  <c r="N53" i="8"/>
  <c r="O53" i="8" s="1"/>
  <c r="N54" i="8"/>
  <c r="N55" i="8"/>
  <c r="N56" i="8"/>
  <c r="O56" i="8" s="1"/>
  <c r="N57" i="8"/>
  <c r="N58" i="8"/>
  <c r="N59" i="8"/>
  <c r="N60" i="8"/>
  <c r="O60" i="8" s="1"/>
  <c r="N61" i="8"/>
  <c r="O61" i="8" s="1"/>
  <c r="N62" i="8"/>
  <c r="N63" i="8"/>
  <c r="N64" i="8"/>
  <c r="O64" i="8" s="1"/>
  <c r="N65" i="8"/>
  <c r="O65" i="8" s="1"/>
  <c r="N66" i="8"/>
  <c r="N67" i="8"/>
  <c r="N68" i="8"/>
  <c r="O68" i="8" s="1"/>
  <c r="N69" i="8"/>
  <c r="O69" i="8" s="1"/>
  <c r="N70" i="8"/>
  <c r="N71" i="8"/>
  <c r="N72" i="8"/>
  <c r="O72" i="8" s="1"/>
  <c r="N73" i="8"/>
  <c r="N74" i="8"/>
  <c r="N75" i="8"/>
  <c r="N76" i="8"/>
  <c r="O76" i="8" s="1"/>
  <c r="N77" i="8"/>
  <c r="O77" i="8" s="1"/>
  <c r="N78" i="8"/>
  <c r="N79" i="8"/>
  <c r="N80" i="8"/>
  <c r="O80" i="8" s="1"/>
  <c r="N81" i="8"/>
  <c r="O81" i="8" s="1"/>
  <c r="N82" i="8"/>
  <c r="O82" i="8" s="1"/>
  <c r="N83" i="8"/>
  <c r="N84" i="8"/>
  <c r="O84" i="8" s="1"/>
  <c r="N85" i="8"/>
  <c r="N86" i="8"/>
  <c r="N87" i="8"/>
  <c r="N88" i="8"/>
  <c r="O88" i="8" s="1"/>
  <c r="N89" i="8"/>
  <c r="O89" i="8" s="1"/>
  <c r="N90" i="8"/>
  <c r="N91" i="8"/>
  <c r="N92" i="8"/>
  <c r="O92" i="8" s="1"/>
  <c r="N93" i="8"/>
  <c r="N94" i="8"/>
  <c r="N95" i="8"/>
  <c r="N96" i="8"/>
  <c r="O96" i="8" s="1"/>
  <c r="N97" i="8"/>
  <c r="N98" i="8"/>
  <c r="N99" i="8"/>
  <c r="N100" i="8"/>
  <c r="O100" i="8" s="1"/>
  <c r="N101" i="8"/>
  <c r="N102" i="8"/>
  <c r="N103" i="8"/>
  <c r="N104" i="8"/>
  <c r="O104" i="8" s="1"/>
  <c r="N105" i="8"/>
  <c r="O105" i="8" s="1"/>
  <c r="O11" i="8"/>
  <c r="O15" i="8"/>
  <c r="O19" i="8"/>
  <c r="O23" i="8"/>
  <c r="O31" i="8"/>
  <c r="O41" i="8"/>
  <c r="O57" i="8"/>
  <c r="O73" i="8"/>
  <c r="O97" i="8"/>
  <c r="O102" i="8" l="1"/>
  <c r="O98" i="8"/>
  <c r="O94" i="8"/>
  <c r="O90" i="8"/>
  <c r="O86" i="8"/>
  <c r="O78" i="8"/>
  <c r="O74" i="8"/>
  <c r="O70" i="8"/>
  <c r="O66" i="8"/>
  <c r="O62" i="8"/>
  <c r="O58" i="8"/>
  <c r="O54" i="8"/>
  <c r="O46" i="8"/>
  <c r="O42" i="8"/>
  <c r="O38" i="8"/>
  <c r="O34" i="8"/>
  <c r="O30" i="8"/>
  <c r="O26" i="8"/>
  <c r="O22" i="8"/>
  <c r="O14" i="8"/>
  <c r="O10" i="8"/>
  <c r="O6" i="8"/>
  <c r="O103" i="8"/>
  <c r="O101" i="8"/>
  <c r="O99" i="8"/>
  <c r="O95" i="8"/>
  <c r="O93" i="8"/>
  <c r="O91" i="8"/>
  <c r="O87" i="8"/>
  <c r="O85" i="8"/>
  <c r="O83" i="8"/>
  <c r="O79" i="8"/>
  <c r="O75" i="8"/>
  <c r="O71" i="8"/>
  <c r="O67" i="8"/>
  <c r="O63" i="8"/>
  <c r="O59" i="8"/>
  <c r="O55" i="8"/>
  <c r="O51" i="8"/>
  <c r="O47" i="8"/>
  <c r="O43" i="8"/>
  <c r="O39" i="8"/>
  <c r="O7" i="8"/>
  <c r="AA5" i="8"/>
  <c r="V5" i="8"/>
  <c r="N5" i="8"/>
  <c r="R5" i="8"/>
  <c r="K5" i="8"/>
  <c r="O5" i="8" s="1"/>
  <c r="AA67" i="7" l="1"/>
  <c r="Z56" i="7"/>
  <c r="AA69" i="7" l="1"/>
  <c r="AB67" i="7"/>
  <c r="AB65" i="7"/>
  <c r="AB64" i="7"/>
  <c r="AA65" i="7"/>
  <c r="AB69" i="7"/>
</calcChain>
</file>

<file path=xl/sharedStrings.xml><?xml version="1.0" encoding="utf-8"?>
<sst xmlns="http://schemas.openxmlformats.org/spreadsheetml/2006/main" count="114" uniqueCount="111">
  <si>
    <t>データ入力分析担当者 ：　</t>
    <rPh sb="3" eb="5">
      <t>ニュウリョク</t>
    </rPh>
    <rPh sb="5" eb="7">
      <t>ブンセキ</t>
    </rPh>
    <rPh sb="7" eb="10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</si>
  <si>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</si>
  <si>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</si>
  <si>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No</t>
    <phoneticPr fontId="2"/>
  </si>
  <si>
    <t>性別</t>
    <rPh sb="0" eb="2">
      <t>セイベツ</t>
    </rPh>
    <phoneticPr fontId="2"/>
  </si>
  <si>
    <t>要介護度</t>
    <rPh sb="0" eb="1">
      <t>ヨウ</t>
    </rPh>
    <rPh sb="1" eb="3">
      <t>カイゴ</t>
    </rPh>
    <rPh sb="3" eb="4">
      <t>ド</t>
    </rPh>
    <phoneticPr fontId="2"/>
  </si>
  <si>
    <t>握力右１</t>
    <phoneticPr fontId="2"/>
  </si>
  <si>
    <t>握力右２</t>
    <phoneticPr fontId="2"/>
  </si>
  <si>
    <t>握力左１</t>
    <rPh sb="2" eb="3">
      <t>ヒダリ</t>
    </rPh>
    <phoneticPr fontId="2"/>
  </si>
  <si>
    <t>握力左２</t>
    <rPh sb="2" eb="3">
      <t>ヒダリ</t>
    </rPh>
    <phoneticPr fontId="2"/>
  </si>
  <si>
    <t>開眼1</t>
    <phoneticPr fontId="2"/>
  </si>
  <si>
    <t>開眼2</t>
    <phoneticPr fontId="2"/>
  </si>
  <si>
    <t>椅子1</t>
    <phoneticPr fontId="2"/>
  </si>
  <si>
    <t>椅子2</t>
    <phoneticPr fontId="2"/>
  </si>
  <si>
    <t>TUG1</t>
    <phoneticPr fontId="2"/>
  </si>
  <si>
    <t>TUG2</t>
    <phoneticPr fontId="2"/>
  </si>
  <si>
    <t>★椅子付帯</t>
    <rPh sb="1" eb="3">
      <t>イス</t>
    </rPh>
    <rPh sb="3" eb="5">
      <t>フタイ</t>
    </rPh>
    <phoneticPr fontId="2"/>
  </si>
  <si>
    <t>★TUG付帯</t>
    <rPh sb="4" eb="6">
      <t>フタイ</t>
    </rPh>
    <phoneticPr fontId="2"/>
  </si>
  <si>
    <t>★支持足（選択）</t>
    <rPh sb="1" eb="3">
      <t>シジ</t>
    </rPh>
    <rPh sb="3" eb="4">
      <t>アシ</t>
    </rPh>
    <phoneticPr fontId="2"/>
  </si>
  <si>
    <t>★アドバイス</t>
    <phoneticPr fontId="2"/>
  </si>
  <si>
    <t>★主観的健康観</t>
    <rPh sb="1" eb="4">
      <t>シュカンテキ</t>
    </rPh>
    <rPh sb="4" eb="6">
      <t>ケンコウ</t>
    </rPh>
    <rPh sb="6" eb="7">
      <t>カン</t>
    </rPh>
    <phoneticPr fontId="2"/>
  </si>
  <si>
    <t>★測定日</t>
    <rPh sb="1" eb="3">
      <t>ソクテイ</t>
    </rPh>
    <rPh sb="3" eb="4">
      <t>ビ</t>
    </rPh>
    <phoneticPr fontId="2"/>
  </si>
  <si>
    <t>★氏名</t>
    <rPh sb="1" eb="3">
      <t>シメイ</t>
    </rPh>
    <phoneticPr fontId="2"/>
  </si>
  <si>
    <t>表示用データ</t>
    <rPh sb="0" eb="3">
      <t>ヒョウジヨウ</t>
    </rPh>
    <phoneticPr fontId="2"/>
  </si>
  <si>
    <t>表示する番号</t>
    <rPh sb="0" eb="2">
      <t>ヒョウジ</t>
    </rPh>
    <rPh sb="4" eb="6">
      <t>バンゴウ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</si>
  <si>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</si>
  <si>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</si>
  <si>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測定日</t>
    <rPh sb="0" eb="2">
      <t>ソクテイ</t>
    </rPh>
    <rPh sb="2" eb="3">
      <t>ビ</t>
    </rPh>
    <phoneticPr fontId="2"/>
  </si>
  <si>
    <t>握力右</t>
    <rPh sb="0" eb="2">
      <t>アクリョク</t>
    </rPh>
    <rPh sb="2" eb="3">
      <t>ミギ</t>
    </rPh>
    <phoneticPr fontId="2"/>
  </si>
  <si>
    <t>握力左</t>
    <rPh sb="0" eb="2">
      <t>アクリョク</t>
    </rPh>
    <rPh sb="2" eb="3">
      <t>ヒダリ</t>
    </rPh>
    <phoneticPr fontId="2"/>
  </si>
  <si>
    <t>主観的健康観</t>
    <rPh sb="0" eb="3">
      <t>シュカンテキ</t>
    </rPh>
    <rPh sb="3" eb="5">
      <t>ケンコウ</t>
    </rPh>
    <rPh sb="5" eb="6">
      <t>カン</t>
    </rPh>
    <phoneticPr fontId="2"/>
  </si>
  <si>
    <t>支持足</t>
    <rPh sb="0" eb="2">
      <t>シジ</t>
    </rPh>
    <rPh sb="2" eb="3">
      <t>ソク</t>
    </rPh>
    <phoneticPr fontId="2"/>
  </si>
  <si>
    <t>椅子付帯</t>
    <rPh sb="0" eb="2">
      <t>イス</t>
    </rPh>
    <rPh sb="2" eb="4">
      <t>フタイ</t>
    </rPh>
    <phoneticPr fontId="2"/>
  </si>
  <si>
    <t>アドバイス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</si>
  <si>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</si>
  <si>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</si>
  <si>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ここに入力したものが表示されます。
改行しても大丈夫！</t>
    <rPh sb="3" eb="5">
      <t>ニュウリョク</t>
    </rPh>
    <rPh sb="10" eb="12">
      <t>ヒョウジ</t>
    </rPh>
    <rPh sb="18" eb="20">
      <t>カイギョウ</t>
    </rPh>
    <rPh sb="23" eb="26">
      <t>ダイジョウブ</t>
    </rPh>
    <phoneticPr fontId="2"/>
  </si>
  <si>
    <t>まあよい</t>
  </si>
  <si>
    <t>女性
※E56:H69の範囲に『女』と名前を設定</t>
    <rPh sb="0" eb="2">
      <t>ジョセイ</t>
    </rPh>
    <phoneticPr fontId="2"/>
  </si>
  <si>
    <t>男性
※L56:O69の範囲に『男』と名前を設定</t>
    <rPh sb="0" eb="2">
      <t>ダンセイ</t>
    </rPh>
    <rPh sb="16" eb="17">
      <t>オトコ</t>
    </rPh>
    <phoneticPr fontId="2"/>
  </si>
  <si>
    <t>測定結果</t>
    <rPh sb="0" eb="2">
      <t>ソクテイ</t>
    </rPh>
    <rPh sb="2" eb="4">
      <t>ケッカ</t>
    </rPh>
    <phoneticPr fontId="2"/>
  </si>
  <si>
    <t>長崎市平均</t>
    <rPh sb="0" eb="3">
      <t>ナガサキシ</t>
    </rPh>
    <rPh sb="3" eb="5">
      <t>ヘイキン</t>
    </rPh>
    <phoneticPr fontId="2"/>
  </si>
  <si>
    <t>左</t>
  </si>
  <si>
    <t>★TUG
（最小）</t>
    <rPh sb="6" eb="8">
      <t>サイショウ</t>
    </rPh>
    <phoneticPr fontId="2"/>
  </si>
  <si>
    <t>★椅子
（最小）</t>
    <rPh sb="1" eb="3">
      <t>イス</t>
    </rPh>
    <rPh sb="5" eb="7">
      <t>サイショウ</t>
    </rPh>
    <phoneticPr fontId="2"/>
  </si>
  <si>
    <t>★開眼
（最大）</t>
    <rPh sb="1" eb="3">
      <t>カイガン</t>
    </rPh>
    <rPh sb="5" eb="7">
      <t>サイダイ</t>
    </rPh>
    <phoneticPr fontId="2"/>
  </si>
  <si>
    <t>★握力右
（最大）</t>
    <rPh sb="1" eb="3">
      <t>アクリョク</t>
    </rPh>
    <rPh sb="3" eb="4">
      <t>ミギ</t>
    </rPh>
    <rPh sb="6" eb="8">
      <t>サイダイ</t>
    </rPh>
    <phoneticPr fontId="2"/>
  </si>
  <si>
    <t>★握力左
（最大）</t>
    <rPh sb="1" eb="3">
      <t>アクリョク</t>
    </rPh>
    <rPh sb="3" eb="4">
      <t>ヒダリ</t>
    </rPh>
    <rPh sb="6" eb="8">
      <t>サイダイ</t>
    </rPh>
    <phoneticPr fontId="2"/>
  </si>
  <si>
    <t>コード</t>
    <phoneticPr fontId="2"/>
  </si>
  <si>
    <t>握力</t>
    <rPh sb="0" eb="2">
      <t>アクリョク</t>
    </rPh>
    <phoneticPr fontId="2"/>
  </si>
  <si>
    <t>開眼片脚立ち</t>
    <rPh sb="0" eb="2">
      <t>カイガン</t>
    </rPh>
    <rPh sb="2" eb="4">
      <t>カタアシ</t>
    </rPh>
    <rPh sb="4" eb="5">
      <t>ダ</t>
    </rPh>
    <phoneticPr fontId="19"/>
  </si>
  <si>
    <t>椅子起立時間</t>
    <rPh sb="0" eb="2">
      <t>イス</t>
    </rPh>
    <rPh sb="2" eb="4">
      <t>キリツ</t>
    </rPh>
    <rPh sb="4" eb="6">
      <t>ジカン</t>
    </rPh>
    <phoneticPr fontId="2"/>
  </si>
  <si>
    <t>椅子起立時間</t>
    <rPh sb="0" eb="2">
      <t>イス</t>
    </rPh>
    <rPh sb="2" eb="4">
      <t>キリツ</t>
    </rPh>
    <rPh sb="4" eb="6">
      <t>ジカン</t>
    </rPh>
    <phoneticPr fontId="19"/>
  </si>
  <si>
    <t>Timed Up and Go</t>
    <phoneticPr fontId="19"/>
  </si>
  <si>
    <t>M握力</t>
    <rPh sb="1" eb="3">
      <t>アクリョク</t>
    </rPh>
    <phoneticPr fontId="19"/>
  </si>
  <si>
    <t>M開眼片脚立ち</t>
    <rPh sb="1" eb="3">
      <t>カイガン</t>
    </rPh>
    <rPh sb="3" eb="5">
      <t>カタアシ</t>
    </rPh>
    <rPh sb="5" eb="6">
      <t>ダ</t>
    </rPh>
    <phoneticPr fontId="19"/>
  </si>
  <si>
    <t>M椅子起立時間</t>
    <rPh sb="1" eb="3">
      <t>イス</t>
    </rPh>
    <rPh sb="3" eb="5">
      <t>キリツ</t>
    </rPh>
    <rPh sb="5" eb="7">
      <t>ジカン</t>
    </rPh>
    <phoneticPr fontId="19"/>
  </si>
  <si>
    <t>M Timed Up and Go</t>
    <phoneticPr fontId="19"/>
  </si>
  <si>
    <t>65～69歳 男性</t>
  </si>
  <si>
    <t>65～69歳 女性</t>
  </si>
  <si>
    <t>70～74歳 男性</t>
  </si>
  <si>
    <t>70～74歳 女性</t>
  </si>
  <si>
    <t>75～79歳 男性</t>
  </si>
  <si>
    <t>75～79歳 女性</t>
  </si>
  <si>
    <t>80～84歳 男性</t>
  </si>
  <si>
    <t>80～84歳 女性</t>
  </si>
  <si>
    <t>85～89歳 男性</t>
  </si>
  <si>
    <t>85～89歳 女性</t>
  </si>
  <si>
    <t>90歳～ 男性</t>
  </si>
  <si>
    <t>90歳～ 女性</t>
  </si>
  <si>
    <t>区分</t>
    <rPh sb="0" eb="2">
      <t>クブン</t>
    </rPh>
    <phoneticPr fontId="2"/>
  </si>
  <si>
    <t>★握力
（最大）</t>
    <rPh sb="1" eb="3">
      <t>アクリョク</t>
    </rPh>
    <rPh sb="5" eb="7">
      <t>サイダイ</t>
    </rPh>
    <phoneticPr fontId="2"/>
  </si>
  <si>
    <t>TUG付帯</t>
    <rPh sb="3" eb="5">
      <t>フタイ</t>
    </rPh>
    <phoneticPr fontId="2"/>
  </si>
  <si>
    <t>グラフ用最大値</t>
    <rPh sb="3" eb="4">
      <t>ヨウ</t>
    </rPh>
    <rPh sb="4" eb="7">
      <t>サイダイチ</t>
    </rPh>
    <phoneticPr fontId="2"/>
  </si>
  <si>
    <t>握力</t>
    <rPh sb="0" eb="2">
      <t>アクリョク</t>
    </rPh>
    <phoneticPr fontId="2"/>
  </si>
  <si>
    <t>開眼片足立ち</t>
    <rPh sb="0" eb="2">
      <t>カイガン</t>
    </rPh>
    <rPh sb="2" eb="4">
      <t>カタアシ</t>
    </rPh>
    <rPh sb="4" eb="5">
      <t>ダ</t>
    </rPh>
    <phoneticPr fontId="2"/>
  </si>
  <si>
    <t>Time Up
&amp; Go</t>
    <phoneticPr fontId="2"/>
  </si>
  <si>
    <t>※コードの取得方法：QUOTIENT（IF(年齢&gt;89,90,IF(年齢＜65,65,年齢））, 5）× 10 + IF（性別=男,1,2）</t>
    <rPh sb="5" eb="7">
      <t>シュトク</t>
    </rPh>
    <rPh sb="7" eb="9">
      <t>ホウホウ</t>
    </rPh>
    <rPh sb="22" eb="24">
      <t>ネンレイ</t>
    </rPh>
    <rPh sb="34" eb="36">
      <t>ネンレイ</t>
    </rPh>
    <rPh sb="43" eb="45">
      <t>ネンレイ</t>
    </rPh>
    <rPh sb="61" eb="63">
      <t>セイベツ</t>
    </rPh>
    <rPh sb="64" eb="65">
      <t>オトコ</t>
    </rPh>
    <phoneticPr fontId="2"/>
  </si>
  <si>
    <t>要支援２</t>
    <rPh sb="0" eb="1">
      <t>ヨウ</t>
    </rPh>
    <rPh sb="1" eb="3">
      <t>シエン</t>
    </rPh>
    <phoneticPr fontId="2"/>
  </si>
  <si>
    <t>例</t>
    <rPh sb="0" eb="1">
      <t>レイ</t>
    </rPh>
    <phoneticPr fontId="2"/>
  </si>
  <si>
    <t>例</t>
    <rPh sb="0" eb="1">
      <t>レイ</t>
    </rPh>
    <phoneticPr fontId="2"/>
  </si>
  <si>
    <t>椅子からの立ち上がり</t>
    <rPh sb="0" eb="2">
      <t>イス</t>
    </rPh>
    <rPh sb="5" eb="6">
      <t>タ</t>
    </rPh>
    <rPh sb="7" eb="8">
      <t>ア</t>
    </rPh>
    <phoneticPr fontId="2"/>
  </si>
  <si>
    <t>まったく手を使わずに５回できた</t>
    <rPh sb="4" eb="5">
      <t>テ</t>
    </rPh>
    <rPh sb="6" eb="7">
      <t>ツカ</t>
    </rPh>
    <rPh sb="11" eb="12">
      <t>カイ</t>
    </rPh>
    <phoneticPr fontId="2"/>
  </si>
  <si>
    <t>数回手を使ったが５回できた</t>
    <rPh sb="0" eb="2">
      <t>スウカイ</t>
    </rPh>
    <rPh sb="2" eb="3">
      <t>テ</t>
    </rPh>
    <rPh sb="4" eb="5">
      <t>ツカ</t>
    </rPh>
    <rPh sb="9" eb="10">
      <t>カイ</t>
    </rPh>
    <phoneticPr fontId="2"/>
  </si>
  <si>
    <t>５回とも手を使ったが５回できた</t>
    <rPh sb="1" eb="2">
      <t>カイ</t>
    </rPh>
    <rPh sb="4" eb="5">
      <t>テ</t>
    </rPh>
    <rPh sb="6" eb="7">
      <t>ツカ</t>
    </rPh>
    <rPh sb="11" eb="12">
      <t>カイ</t>
    </rPh>
    <phoneticPr fontId="2"/>
  </si>
  <si>
    <t>試みたが、助けなしでは１回もできなかった</t>
    <rPh sb="0" eb="1">
      <t>ココロ</t>
    </rPh>
    <rPh sb="5" eb="6">
      <t>タス</t>
    </rPh>
    <rPh sb="12" eb="13">
      <t>カイ</t>
    </rPh>
    <phoneticPr fontId="2"/>
  </si>
  <si>
    <t>試みたが、助けなしでは５回全部はできなかった</t>
    <rPh sb="0" eb="1">
      <t>ココロ</t>
    </rPh>
    <rPh sb="5" eb="6">
      <t>タス</t>
    </rPh>
    <rPh sb="12" eb="13">
      <t>カイ</t>
    </rPh>
    <rPh sb="13" eb="15">
      <t>ゼンブ</t>
    </rPh>
    <phoneticPr fontId="2"/>
  </si>
  <si>
    <t>拒否</t>
    <rPh sb="0" eb="2">
      <t>キョヒ</t>
    </rPh>
    <phoneticPr fontId="2"/>
  </si>
  <si>
    <t>Time Up ＆ Go</t>
    <phoneticPr fontId="2"/>
  </si>
  <si>
    <t>補助具不要</t>
    <rPh sb="0" eb="2">
      <t>ホジョ</t>
    </rPh>
    <rPh sb="2" eb="3">
      <t>グ</t>
    </rPh>
    <rPh sb="3" eb="5">
      <t>フヨウ</t>
    </rPh>
    <phoneticPr fontId="2"/>
  </si>
  <si>
    <t>一本杖</t>
    <rPh sb="0" eb="2">
      <t>イチホン</t>
    </rPh>
    <rPh sb="2" eb="3">
      <t>ツエ</t>
    </rPh>
    <phoneticPr fontId="2"/>
  </si>
  <si>
    <t>四脚杖</t>
    <rPh sb="0" eb="1">
      <t>ヨン</t>
    </rPh>
    <rPh sb="1" eb="2">
      <t>キャク</t>
    </rPh>
    <rPh sb="2" eb="3">
      <t>ツエ</t>
    </rPh>
    <phoneticPr fontId="2"/>
  </si>
  <si>
    <t>歩行器</t>
    <rPh sb="0" eb="2">
      <t>ホコウ</t>
    </rPh>
    <rPh sb="2" eb="3">
      <t>キ</t>
    </rPh>
    <phoneticPr fontId="2"/>
  </si>
  <si>
    <t>松葉杖</t>
    <rPh sb="0" eb="2">
      <t>マツバ</t>
    </rPh>
    <rPh sb="2" eb="3">
      <t>ツエ</t>
    </rPh>
    <phoneticPr fontId="2"/>
  </si>
  <si>
    <t>試みたができなかった</t>
    <rPh sb="0" eb="1">
      <t>ココロ</t>
    </rPh>
    <phoneticPr fontId="2"/>
  </si>
  <si>
    <t>長崎　太郎</t>
    <rPh sb="0" eb="2">
      <t>ナガサキ</t>
    </rPh>
    <rPh sb="3" eb="5">
      <t>タロウ</t>
    </rPh>
    <phoneticPr fontId="2"/>
  </si>
  <si>
    <t>データ入力分析日　　：　</t>
    <rPh sb="3" eb="5">
      <t>ニュウリョク</t>
    </rPh>
    <rPh sb="5" eb="7">
      <t>ブンセキ</t>
    </rPh>
    <rPh sb="7" eb="8">
      <t>ビ</t>
    </rPh>
    <phoneticPr fontId="2"/>
  </si>
  <si>
    <t>　　年</t>
    <rPh sb="2" eb="3">
      <t>ネン</t>
    </rPh>
    <phoneticPr fontId="2"/>
  </si>
  <si>
    <t>★生年月日</t>
    <rPh sb="1" eb="3">
      <t>セイネン</t>
    </rPh>
    <rPh sb="3" eb="5">
      <t>ガッピ</t>
    </rPh>
    <phoneticPr fontId="2"/>
  </si>
  <si>
    <t>年齢(自動入力)</t>
    <rPh sb="0" eb="2">
      <t>ネンレイ</t>
    </rPh>
    <rPh sb="3" eb="5">
      <t>ジドウ</t>
    </rPh>
    <rPh sb="5" eb="7">
      <t>ニュウリョク</t>
    </rPh>
    <phoneticPr fontId="2"/>
  </si>
  <si>
    <t>すこやか運動教室用　主観的健康観・体力測定結果（会場名：　　　　　　　　　　　　）</t>
    <rPh sb="4" eb="6">
      <t>ウンドウ</t>
    </rPh>
    <rPh sb="6" eb="8">
      <t>キョウシツ</t>
    </rPh>
    <rPh sb="8" eb="9">
      <t>ヨウ</t>
    </rPh>
    <rPh sb="10" eb="13">
      <t>シュカンテキ</t>
    </rPh>
    <rPh sb="13" eb="15">
      <t>ケンコウ</t>
    </rPh>
    <rPh sb="15" eb="16">
      <t>カン</t>
    </rPh>
    <rPh sb="17" eb="19">
      <t>タイリョク</t>
    </rPh>
    <rPh sb="19" eb="21">
      <t>ソクテイ</t>
    </rPh>
    <rPh sb="21" eb="23">
      <t>ケッカ</t>
    </rPh>
    <rPh sb="24" eb="26">
      <t>カイジョウ</t>
    </rPh>
    <rPh sb="26" eb="27">
      <t>メイ</t>
    </rPh>
    <phoneticPr fontId="2"/>
  </si>
  <si>
    <r>
      <t>①★入力様式に</t>
    </r>
    <r>
      <rPr>
        <sz val="11"/>
        <color rgb="FFFF0000"/>
        <rFont val="ＭＳ Ｐゴシック"/>
        <family val="3"/>
        <charset val="128"/>
        <scheme val="minor"/>
      </rPr>
      <t>例</t>
    </r>
    <r>
      <rPr>
        <sz val="11"/>
        <color theme="1"/>
        <rFont val="ＭＳ Ｐゴシック"/>
        <family val="2"/>
        <scheme val="minor"/>
      </rPr>
      <t>のように入力を行う</t>
    </r>
    <rPh sb="2" eb="6">
      <t>ニュウリョクヨウシキ</t>
    </rPh>
    <rPh sb="7" eb="8">
      <t>レイ</t>
    </rPh>
    <rPh sb="12" eb="14">
      <t>ニュウリョク</t>
    </rPh>
    <rPh sb="15" eb="16">
      <t>オコナ</t>
    </rPh>
    <phoneticPr fontId="2"/>
  </si>
  <si>
    <t>　　出力を行う。</t>
    <rPh sb="2" eb="4">
      <t>シュツリョク</t>
    </rPh>
    <rPh sb="5" eb="6">
      <t>オコナ</t>
    </rPh>
    <phoneticPr fontId="2"/>
  </si>
  <si>
    <t>②結果測定シートの右側の「表示する番号」へ</t>
    <rPh sb="1" eb="5">
      <t>ケッカソクテイ</t>
    </rPh>
    <rPh sb="9" eb="10">
      <t>ミギ</t>
    </rPh>
    <rPh sb="10" eb="11">
      <t>ガワ</t>
    </rPh>
    <rPh sb="13" eb="15">
      <t>ヒョウジ</t>
    </rPh>
    <rPh sb="17" eb="19">
      <t>バンゴウ</t>
    </rPh>
    <phoneticPr fontId="2"/>
  </si>
  <si>
    <t>　　★入力様式の個人No(A行)を入力し、Enterを</t>
    <rPh sb="3" eb="7">
      <t>ニュウリョクヨウシキ</t>
    </rPh>
    <rPh sb="8" eb="10">
      <t>コジン</t>
    </rPh>
    <rPh sb="14" eb="15">
      <t>ギョウ</t>
    </rPh>
    <rPh sb="17" eb="19">
      <t>ニュウリョク</t>
    </rPh>
    <phoneticPr fontId="2"/>
  </si>
  <si>
    <t>　　押すと、個人の結果が結果票へ反映される。</t>
    <rPh sb="2" eb="3">
      <t>オ</t>
    </rPh>
    <rPh sb="12" eb="15">
      <t>ケッカヒョウ</t>
    </rPh>
    <rPh sb="16" eb="18">
      <t>ハンエイ</t>
    </rPh>
    <phoneticPr fontId="2"/>
  </si>
  <si>
    <t>③1枚ずつ印刷を行う。</t>
    <rPh sb="2" eb="3">
      <t>マイ</t>
    </rPh>
    <rPh sb="5" eb="7">
      <t>インサツ</t>
    </rPh>
    <rPh sb="8" eb="9">
      <t>オコナ</t>
    </rPh>
    <phoneticPr fontId="2"/>
  </si>
  <si>
    <t>④　②～③を繰り返し、参加者全員分の</t>
    <rPh sb="6" eb="7">
      <t>ク</t>
    </rPh>
    <rPh sb="8" eb="9">
      <t>カエ</t>
    </rPh>
    <rPh sb="11" eb="14">
      <t>サンカシャ</t>
    </rPh>
    <rPh sb="14" eb="17">
      <t>ゼンインブン</t>
    </rPh>
    <phoneticPr fontId="2"/>
  </si>
  <si>
    <t>　　</t>
    <phoneticPr fontId="2"/>
  </si>
  <si>
    <t>※★入力様式アドバイス(行AD)は測定結果シートに反映されます。　</t>
    <rPh sb="2" eb="6">
      <t>ニュウリョクヨウシキ</t>
    </rPh>
    <rPh sb="12" eb="13">
      <t>ギョウ</t>
    </rPh>
    <rPh sb="17" eb="19">
      <t>ソクテイ</t>
    </rPh>
    <rPh sb="19" eb="21">
      <t>ケッカ</t>
    </rPh>
    <phoneticPr fontId="2"/>
  </si>
  <si>
    <t>※個人情報になりますので、パスワードを設定して、管理をしてください。</t>
    <rPh sb="1" eb="5">
      <t>コジンジョウホウ</t>
    </rPh>
    <rPh sb="19" eb="21">
      <t>セッテイ</t>
    </rPh>
    <rPh sb="24" eb="26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</si>
</sst>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@\ &quot;さ&quot;&quot;ん&quot;"/>
    <numFmt numFmtId="178" formatCode="0\ &quot;歳&quot;"/>
    <numFmt numFmtId="179" formatCode="0.0"/>
    <numFmt numFmtId="180" formatCode="0.0_);[Red]\(0.0\)"/>
    <numFmt numFmtId="181" formatCode="0_);[Red]\(0\)"/>
  </numFmts>
  <fonts count="35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ＭＳ Ｐゴシック"/>
      <family val="3"/>
      <charset val="128"/>
      <scheme val="major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rgb="FFFF0000"/>
      <name val="ＭＳ Ｐゴシック"/>
      <family val="2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</font>
    <font>
      <sz val="10"/>
      <name val="ＭＳ Ｐゴシック"/>
      <family val="2"/>
      <scheme val="minor"/>
    </font>
    <font>
      <sz val="10"/>
      <name val="ＭＳ Ｐゴシック"/>
      <family val="2"/>
    </font>
    <font>
      <sz val="10"/>
      <name val="ＭＳ Ｐゴシック"/>
      <family val="2"/>
      <scheme val="major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112">
    <xf numFmtId="0" fontId="0" fillId="0" borderId="0" xfId="0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Alignment="1"/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8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8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4" borderId="0" xfId="0" applyFont="1" applyFill="1" applyAlignment="1">
      <alignment horizontal="center"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79" fontId="20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80" fontId="7" fillId="0" borderId="1" xfId="0" applyNumberFormat="1" applyFont="1" applyBorder="1" applyAlignment="1">
      <alignment horizontal="center" vertical="center"/>
    </xf>
    <xf numFmtId="180" fontId="7" fillId="5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/>
    </xf>
    <xf numFmtId="176" fontId="28" fillId="0" borderId="1" xfId="0" applyNumberFormat="1" applyFont="1" applyBorder="1" applyAlignment="1">
      <alignment horizontal="center" vertical="center"/>
    </xf>
    <xf numFmtId="180" fontId="28" fillId="0" borderId="1" xfId="0" applyNumberFormat="1" applyFont="1" applyBorder="1" applyAlignment="1">
      <alignment horizontal="center" vertical="center"/>
    </xf>
    <xf numFmtId="180" fontId="28" fillId="5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180" fontId="28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180" fontId="32" fillId="5" borderId="1" xfId="0" applyNumberFormat="1" applyFont="1" applyFill="1" applyBorder="1" applyAlignment="1">
      <alignment horizontal="center" vertical="center"/>
    </xf>
    <xf numFmtId="57" fontId="26" fillId="0" borderId="1" xfId="1" applyNumberFormat="1" applyFont="1" applyFill="1" applyBorder="1" applyAlignment="1">
      <alignment horizontal="center" vertical="center"/>
    </xf>
    <xf numFmtId="181" fontId="12" fillId="0" borderId="0" xfId="0" applyNumberFormat="1" applyFont="1" applyBorder="1" applyAlignment="1">
      <alignment horizontal="left" vertical="center"/>
    </xf>
    <xf numFmtId="181" fontId="12" fillId="0" borderId="2" xfId="0" applyNumberFormat="1" applyFont="1" applyBorder="1" applyAlignment="1">
      <alignment horizontal="left" vertical="center" wrapText="1"/>
    </xf>
    <xf numFmtId="181" fontId="27" fillId="0" borderId="1" xfId="0" applyNumberFormat="1" applyFont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181" fontId="33" fillId="2" borderId="1" xfId="0" applyNumberFormat="1" applyFont="1" applyFill="1" applyBorder="1" applyAlignment="1">
      <alignment horizontal="center" vertical="center" wrapText="1"/>
    </xf>
    <xf numFmtId="57" fontId="1" fillId="0" borderId="1" xfId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7" borderId="0" xfId="0" applyFill="1"/>
    <xf numFmtId="0" fontId="13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177" fontId="17" fillId="0" borderId="0" xfId="0" applyNumberFormat="1" applyFont="1" applyAlignment="1">
      <alignment horizontal="center" vertical="center"/>
    </xf>
    <xf numFmtId="5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39026164525951"/>
          <c:y val="0.17299785961524625"/>
          <c:w val="0.50513309891327363"/>
          <c:h val="0.68160074575171747"/>
        </c:manualLayout>
      </c:layout>
      <c:radarChart>
        <c:radarStyle val="marker"/>
        <c:varyColors val="0"/>
        <c:ser>
          <c:idx val="0"/>
          <c:order val="0"/>
          <c:tx>
            <c:strRef>
              <c:f>測定結果シート!$Z$61</c:f>
              <c:strCache>
                <c:ptCount val="1"/>
                <c:pt idx="0">
                  <c:v>測定結果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(測定結果シート!$Y$62:$Y$65,測定結果シート!$Y$67:$Y$70)</c15:sqref>
                  </c15:fullRef>
                </c:ext>
              </c:extLst>
              <c:f>(測定結果シート!$Y$64:$Y$65,測定結果シート!$Y$67,測定結果シート!$Y$69)</c:f>
              <c:strCache>
                <c:ptCount val="4"/>
                <c:pt idx="0">
                  <c:v>握力</c:v>
                </c:pt>
                <c:pt idx="1">
                  <c:v>開眼片足立ち</c:v>
                </c:pt>
                <c:pt idx="2">
                  <c:v>椅子起立時間</c:v>
                </c:pt>
                <c:pt idx="3">
                  <c:v>Time Up
&amp; 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(測定結果シート!$Z$62:$Z$65,測定結果シート!$Z$67:$Z$70)</c15:sqref>
                  </c15:fullRef>
                </c:ext>
              </c:extLst>
              <c:f>(測定結果シート!$Z$64:$Z$65,測定結果シート!$Z$67,測定結果シート!$Z$69)</c:f>
              <c:numCache>
                <c:formatCode>General</c:formatCode>
                <c:ptCount val="4"/>
                <c:pt idx="0">
                  <c:v>16.8</c:v>
                </c:pt>
                <c:pt idx="1">
                  <c:v>11.3</c:v>
                </c:pt>
                <c:pt idx="2" formatCode="0.0">
                  <c:v>7</c:v>
                </c:pt>
                <c:pt idx="3" formatCode="0.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A-4C84-B5B9-808622EEF8DE}"/>
            </c:ext>
          </c:extLst>
        </c:ser>
        <c:ser>
          <c:idx val="1"/>
          <c:order val="1"/>
          <c:tx>
            <c:strRef>
              <c:f>測定結果シート!$AA$61</c:f>
              <c:strCache>
                <c:ptCount val="1"/>
                <c:pt idx="0">
                  <c:v>長崎市平均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(測定結果シート!$Y$62:$Y$65,測定結果シート!$Y$67:$Y$70)</c15:sqref>
                  </c15:fullRef>
                </c:ext>
              </c:extLst>
              <c:f>(測定結果シート!$Y$64:$Y$65,測定結果シート!$Y$67,測定結果シート!$Y$69)</c:f>
              <c:strCache>
                <c:ptCount val="4"/>
                <c:pt idx="0">
                  <c:v>握力</c:v>
                </c:pt>
                <c:pt idx="1">
                  <c:v>開眼片足立ち</c:v>
                </c:pt>
                <c:pt idx="2">
                  <c:v>椅子起立時間</c:v>
                </c:pt>
                <c:pt idx="3">
                  <c:v>Time Up
&amp; 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(測定結果シート!$AA$62:$AA$65,測定結果シート!$AA$67:$AA$70)</c15:sqref>
                  </c15:fullRef>
                </c:ext>
              </c:extLst>
              <c:f>(測定結果シート!$AA$64:$AA$65,測定結果シート!$AA$67,測定結果シート!$AA$69)</c:f>
              <c:numCache>
                <c:formatCode>General</c:formatCode>
                <c:ptCount val="4"/>
                <c:pt idx="0">
                  <c:v>32.200000000000003</c:v>
                </c:pt>
                <c:pt idx="1">
                  <c:v>25.4</c:v>
                </c:pt>
                <c:pt idx="2">
                  <c:v>8.8000000000000007</c:v>
                </c:pt>
                <c:pt idx="3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A-4C84-B5B9-808622EEF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173712"/>
        <c:axId val="182552464"/>
      </c:radarChart>
      <c:catAx>
        <c:axId val="11717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750" b="1" i="0" u="none" strike="noStrike" kern="1200" baseline="0">
                <a:solidFill>
                  <a:schemeClr val="tx2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2552464"/>
        <c:crosses val="autoZero"/>
        <c:auto val="1"/>
        <c:lblAlgn val="ctr"/>
        <c:lblOffset val="100"/>
        <c:noMultiLvlLbl val="0"/>
      </c:catAx>
      <c:valAx>
        <c:axId val="18255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17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2950318122559559"/>
          <c:y val="3.3177789400316383E-2"/>
          <c:w val="0.46718120501928506"/>
          <c:h val="8.4758806668377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3" Type="http://schemas.openxmlformats.org/officeDocument/2006/relationships/image" Target="../media/image2.emf"/><Relationship Id="rId21" Type="http://schemas.openxmlformats.org/officeDocument/2006/relationships/image" Target="../media/image20.emf"/><Relationship Id="rId7" Type="http://schemas.openxmlformats.org/officeDocument/2006/relationships/image" Target="../media/image6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" Type="http://schemas.openxmlformats.org/officeDocument/2006/relationships/image" Target="../media/image1.png"/><Relationship Id="rId16" Type="http://schemas.openxmlformats.org/officeDocument/2006/relationships/image" Target="../media/image15.emf"/><Relationship Id="rId20" Type="http://schemas.openxmlformats.org/officeDocument/2006/relationships/image" Target="../media/image19.emf"/><Relationship Id="rId1" Type="http://schemas.openxmlformats.org/officeDocument/2006/relationships/chart" Target="../charts/chart1.xml"/><Relationship Id="rId6" Type="http://schemas.openxmlformats.org/officeDocument/2006/relationships/image" Target="../media/image5.emf"/><Relationship Id="rId11" Type="http://schemas.openxmlformats.org/officeDocument/2006/relationships/image" Target="../media/image10.emf"/><Relationship Id="rId5" Type="http://schemas.openxmlformats.org/officeDocument/2006/relationships/image" Target="../media/image4.png"/><Relationship Id="rId15" Type="http://schemas.openxmlformats.org/officeDocument/2006/relationships/image" Target="../media/image14.emf"/><Relationship Id="rId10" Type="http://schemas.openxmlformats.org/officeDocument/2006/relationships/image" Target="../media/image9.emf"/><Relationship Id="rId19" Type="http://schemas.openxmlformats.org/officeDocument/2006/relationships/image" Target="../media/image18.emf"/><Relationship Id="rId4" Type="http://schemas.openxmlformats.org/officeDocument/2006/relationships/image" Target="../media/image3.emf"/><Relationship Id="rId9" Type="http://schemas.openxmlformats.org/officeDocument/2006/relationships/image" Target="../media/image8.emf"/><Relationship Id="rId14" Type="http://schemas.openxmlformats.org/officeDocument/2006/relationships/image" Target="../media/image13.png"/><Relationship Id="rId22" Type="http://schemas.openxmlformats.org/officeDocument/2006/relationships/image" Target="../media/image2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9.emf"/><Relationship Id="rId13" Type="http://schemas.openxmlformats.org/officeDocument/2006/relationships/image" Target="../media/image34.emf"/><Relationship Id="rId18" Type="http://schemas.openxmlformats.org/officeDocument/2006/relationships/image" Target="../media/image39.emf"/><Relationship Id="rId3" Type="http://schemas.openxmlformats.org/officeDocument/2006/relationships/image" Target="../media/image24.emf"/><Relationship Id="rId7" Type="http://schemas.openxmlformats.org/officeDocument/2006/relationships/image" Target="../media/image28.emf"/><Relationship Id="rId12" Type="http://schemas.openxmlformats.org/officeDocument/2006/relationships/image" Target="../media/image33.emf"/><Relationship Id="rId17" Type="http://schemas.openxmlformats.org/officeDocument/2006/relationships/image" Target="../media/image38.emf"/><Relationship Id="rId2" Type="http://schemas.openxmlformats.org/officeDocument/2006/relationships/image" Target="../media/image23.emf"/><Relationship Id="rId16" Type="http://schemas.openxmlformats.org/officeDocument/2006/relationships/image" Target="../media/image37.emf"/><Relationship Id="rId1" Type="http://schemas.openxmlformats.org/officeDocument/2006/relationships/image" Target="../media/image22.emf"/><Relationship Id="rId6" Type="http://schemas.openxmlformats.org/officeDocument/2006/relationships/image" Target="../media/image27.emf"/><Relationship Id="rId11" Type="http://schemas.openxmlformats.org/officeDocument/2006/relationships/image" Target="../media/image32.emf"/><Relationship Id="rId5" Type="http://schemas.openxmlformats.org/officeDocument/2006/relationships/image" Target="../media/image26.emf"/><Relationship Id="rId15" Type="http://schemas.openxmlformats.org/officeDocument/2006/relationships/image" Target="../media/image36.emf"/><Relationship Id="rId10" Type="http://schemas.openxmlformats.org/officeDocument/2006/relationships/image" Target="../media/image31.emf"/><Relationship Id="rId4" Type="http://schemas.openxmlformats.org/officeDocument/2006/relationships/image" Target="../media/image25.emf"/><Relationship Id="rId9" Type="http://schemas.openxmlformats.org/officeDocument/2006/relationships/image" Target="../media/image30.emf"/><Relationship Id="rId14" Type="http://schemas.openxmlformats.org/officeDocument/2006/relationships/image" Target="../media/image3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149677</xdr:colOff>
      <xdr:row>29</xdr:row>
      <xdr:rowOff>108859</xdr:rowOff>
    </xdr:from>
    <xdr:to>
      <xdr:col>19</xdr:col>
      <xdr:colOff>557893</xdr:colOff>
      <xdr:row>31</xdr:row>
      <xdr:rowOff>163288</xdr:rowOff>
    </xdr:to>
    <xdr:sp macro="" textlink="">
      <xdr:nvSpPr>
        <xdr:cNvPr id="64" name="テキスト ボックス 63"/>
        <xdr:cNvSpPr txBox="1"/>
      </xdr:nvSpPr>
      <xdr:spPr>
        <a:xfrm>
          <a:off x="7878534" y="6082395"/>
          <a:ext cx="5170716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◆貴方の体力測定結果からみたアドバイス</a:t>
          </a:r>
        </a:p>
      </xdr:txBody>
    </xdr:sp>
    <xdr:clientData/>
  </xdr:twoCellAnchor>
  <xdr:twoCellAnchor>
    <xdr:from>
      <xdr:col>11</xdr:col>
      <xdr:colOff>329046</xdr:colOff>
      <xdr:row>5</xdr:row>
      <xdr:rowOff>193592</xdr:rowOff>
    </xdr:from>
    <xdr:to>
      <xdr:col>21</xdr:col>
      <xdr:colOff>536864</xdr:colOff>
      <xdr:row>28</xdr:row>
      <xdr:rowOff>17524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204107</xdr:colOff>
      <xdr:row>1</xdr:row>
      <xdr:rowOff>190499</xdr:rowOff>
    </xdr:from>
    <xdr:to>
      <xdr:col>10</xdr:col>
      <xdr:colOff>340178</xdr:colOff>
      <xdr:row>6</xdr:row>
      <xdr:rowOff>149678</xdr:rowOff>
    </xdr:to>
    <xdr:sp macro="" textlink="">
      <xdr:nvSpPr>
        <xdr:cNvPr id="39" name="横巻き 38"/>
        <xdr:cNvSpPr/>
      </xdr:nvSpPr>
      <xdr:spPr>
        <a:xfrm>
          <a:off x="449036" y="408213"/>
          <a:ext cx="6259285" cy="979715"/>
        </a:xfrm>
        <a:prstGeom prst="horizontalScroll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502227</xdr:colOff>
      <xdr:row>55</xdr:row>
      <xdr:rowOff>51958</xdr:rowOff>
    </xdr:from>
    <xdr:to>
      <xdr:col>7</xdr:col>
      <xdr:colOff>242455</xdr:colOff>
      <xdr:row>67</xdr:row>
      <xdr:rowOff>168788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39" t="8524" r="15516"/>
        <a:stretch/>
      </xdr:blipFill>
      <xdr:spPr>
        <a:xfrm>
          <a:off x="2788227" y="12012637"/>
          <a:ext cx="1781299" cy="4879330"/>
        </a:xfrm>
        <a:prstGeom prst="rect">
          <a:avLst/>
        </a:prstGeom>
      </xdr:spPr>
    </xdr:pic>
    <xdr:clientData/>
  </xdr:twoCellAnchor>
  <xdr:twoCellAnchor>
    <xdr:from>
      <xdr:col>1</xdr:col>
      <xdr:colOff>302118</xdr:colOff>
      <xdr:row>20</xdr:row>
      <xdr:rowOff>142519</xdr:rowOff>
    </xdr:from>
    <xdr:to>
      <xdr:col>5</xdr:col>
      <xdr:colOff>219075</xdr:colOff>
      <xdr:row>23</xdr:row>
      <xdr:rowOff>39134</xdr:rowOff>
    </xdr:to>
    <xdr:grpSp>
      <xdr:nvGrpSpPr>
        <xdr:cNvPr id="13" name="グループ化 12"/>
        <xdr:cNvGrpSpPr/>
      </xdr:nvGrpSpPr>
      <xdr:grpSpPr>
        <a:xfrm>
          <a:off x="530718" y="4231919"/>
          <a:ext cx="2431557" cy="506215"/>
          <a:chOff x="1139825" y="2520950"/>
          <a:chExt cx="2569372" cy="466725"/>
        </a:xfrm>
      </xdr:grpSpPr>
      <xdr:grpSp>
        <xdr:nvGrpSpPr>
          <xdr:cNvPr id="10" name="グループ化 9"/>
          <xdr:cNvGrpSpPr/>
        </xdr:nvGrpSpPr>
        <xdr:grpSpPr>
          <a:xfrm>
            <a:off x="1317214" y="2520950"/>
            <a:ext cx="2391983" cy="466725"/>
            <a:chOff x="1315245" y="2492375"/>
            <a:chExt cx="2377127" cy="460375"/>
          </a:xfrm>
        </xdr:grpSpPr>
        <xdr:sp macro="" textlink="">
          <xdr:nvSpPr>
            <xdr:cNvPr id="4" name="メモ 3"/>
            <xdr:cNvSpPr/>
          </xdr:nvSpPr>
          <xdr:spPr>
            <a:xfrm>
              <a:off x="2006982" y="2492375"/>
              <a:ext cx="1016000" cy="460375"/>
            </a:xfrm>
            <a:prstGeom prst="foldedCorner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7" name="図 6"/>
                <xdr:cNvPicPr>
                  <a:picLocks noChangeAspect="1" noChangeArrowheads="1"/>
                  <a:extLst>
                    <a:ext uri="{84589F7E-364E-4C9E-8A38-B11213B215E9}">
                      <a14:cameraTool cellRange="$Z$62" spid="_x0000_s6396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1315245" y="2526080"/>
                  <a:ext cx="2377127" cy="37339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sp macro="" textlink="">
        <xdr:nvSpPr>
          <xdr:cNvPr id="12" name="テキスト ボックス 11"/>
          <xdr:cNvSpPr txBox="1"/>
        </xdr:nvSpPr>
        <xdr:spPr>
          <a:xfrm>
            <a:off x="1139825" y="2589354"/>
            <a:ext cx="879475" cy="358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握力右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592115</xdr:colOff>
      <xdr:row>20</xdr:row>
      <xdr:rowOff>103966</xdr:rowOff>
    </xdr:from>
    <xdr:to>
      <xdr:col>9</xdr:col>
      <xdr:colOff>381000</xdr:colOff>
      <xdr:row>23</xdr:row>
      <xdr:rowOff>2502</xdr:rowOff>
    </xdr:to>
    <xdr:grpSp>
      <xdr:nvGrpSpPr>
        <xdr:cNvPr id="15" name="グループ化 14"/>
        <xdr:cNvGrpSpPr/>
      </xdr:nvGrpSpPr>
      <xdr:grpSpPr>
        <a:xfrm>
          <a:off x="3335315" y="4193366"/>
          <a:ext cx="2303485" cy="508136"/>
          <a:chOff x="3219450" y="2520950"/>
          <a:chExt cx="2439626" cy="466725"/>
        </a:xfrm>
      </xdr:grpSpPr>
      <xdr:grpSp>
        <xdr:nvGrpSpPr>
          <xdr:cNvPr id="5" name="グループ化 4"/>
          <xdr:cNvGrpSpPr/>
        </xdr:nvGrpSpPr>
        <xdr:grpSpPr>
          <a:xfrm>
            <a:off x="3575852" y="2520950"/>
            <a:ext cx="2083224" cy="466725"/>
            <a:chOff x="3563208" y="2492375"/>
            <a:chExt cx="2070285" cy="460375"/>
          </a:xfrm>
        </xdr:grpSpPr>
        <xdr:sp macro="" textlink="">
          <xdr:nvSpPr>
            <xdr:cNvPr id="8" name="メモ 7"/>
            <xdr:cNvSpPr/>
          </xdr:nvSpPr>
          <xdr:spPr>
            <a:xfrm>
              <a:off x="4079875" y="2492375"/>
              <a:ext cx="1016000" cy="460375"/>
            </a:xfrm>
            <a:prstGeom prst="foldedCorner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9" name="図 8"/>
                <xdr:cNvPicPr>
                  <a:picLocks noChangeAspect="1" noChangeArrowheads="1"/>
                  <a:extLst>
                    <a:ext uri="{84589F7E-364E-4C9E-8A38-B11213B215E9}">
                      <a14:cameraTool cellRange="$Z$63" spid="_x0000_s6397"/>
                    </a:ext>
                  </a:extLst>
                </xdr:cNvPicPr>
              </xdr:nvPicPr>
              <xdr:blipFill>
                <a:blip xmlns:r="http://schemas.openxmlformats.org/officeDocument/2006/relationships" r:embed="rId4"/>
                <a:srcRect/>
                <a:stretch>
                  <a:fillRect/>
                </a:stretch>
              </xdr:blipFill>
              <xdr:spPr bwMode="auto">
                <a:xfrm>
                  <a:off x="3563208" y="2509718"/>
                  <a:ext cx="2070285" cy="428909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sp macro="" textlink="">
        <xdr:nvSpPr>
          <xdr:cNvPr id="14" name="テキスト ボックス 13"/>
          <xdr:cNvSpPr txBox="1"/>
        </xdr:nvSpPr>
        <xdr:spPr>
          <a:xfrm>
            <a:off x="3219450" y="2576601"/>
            <a:ext cx="879475" cy="358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握力左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 editAs="oneCell">
    <xdr:from>
      <xdr:col>11</xdr:col>
      <xdr:colOff>484909</xdr:colOff>
      <xdr:row>55</xdr:row>
      <xdr:rowOff>138549</xdr:rowOff>
    </xdr:from>
    <xdr:to>
      <xdr:col>14</xdr:col>
      <xdr:colOff>207819</xdr:colOff>
      <xdr:row>67</xdr:row>
      <xdr:rowOff>149960</xdr:rowOff>
    </xdr:to>
    <xdr:pic>
      <xdr:nvPicPr>
        <xdr:cNvPr id="17" name="図 16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89" t="7868" r="13085"/>
        <a:stretch/>
      </xdr:blipFill>
      <xdr:spPr>
        <a:xfrm>
          <a:off x="7533409" y="12099228"/>
          <a:ext cx="1763981" cy="477391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605680</xdr:colOff>
          <xdr:row>6</xdr:row>
          <xdr:rowOff>41485</xdr:rowOff>
        </xdr:from>
        <xdr:to>
          <xdr:col>3</xdr:col>
          <xdr:colOff>520682</xdr:colOff>
          <xdr:row>17</xdr:row>
          <xdr:rowOff>41334</xdr:rowOff>
        </xdr:to>
        <xdr:pic>
          <xdr:nvPicPr>
            <xdr:cNvPr id="16" name="図 15"/>
            <xdr:cNvPicPr>
              <a:picLocks noChangeArrowheads="1"/>
              <a:extLst>
                <a:ext uri="{84589F7E-364E-4C9E-8A38-B11213B215E9}">
                  <a14:cameraTool cellRange="イラスト" spid="_x0000_s639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853330" y="1308310"/>
              <a:ext cx="1286602" cy="23239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289336</xdr:colOff>
      <xdr:row>37</xdr:row>
      <xdr:rowOff>104771</xdr:rowOff>
    </xdr:from>
    <xdr:to>
      <xdr:col>5</xdr:col>
      <xdr:colOff>200024</xdr:colOff>
      <xdr:row>39</xdr:row>
      <xdr:rowOff>200741</xdr:rowOff>
    </xdr:to>
    <xdr:grpSp>
      <xdr:nvGrpSpPr>
        <xdr:cNvPr id="18" name="グループ化 17"/>
        <xdr:cNvGrpSpPr/>
      </xdr:nvGrpSpPr>
      <xdr:grpSpPr>
        <a:xfrm>
          <a:off x="517936" y="7648571"/>
          <a:ext cx="2425288" cy="502370"/>
          <a:chOff x="3219450" y="2498990"/>
          <a:chExt cx="2627525" cy="501426"/>
        </a:xfrm>
      </xdr:grpSpPr>
      <xdr:grpSp>
        <xdr:nvGrpSpPr>
          <xdr:cNvPr id="19" name="グループ化 18"/>
          <xdr:cNvGrpSpPr/>
        </xdr:nvGrpSpPr>
        <xdr:grpSpPr>
          <a:xfrm>
            <a:off x="3385645" y="2498990"/>
            <a:ext cx="2461330" cy="501426"/>
            <a:chOff x="3374182" y="2470714"/>
            <a:chExt cx="2446043" cy="494604"/>
          </a:xfrm>
        </xdr:grpSpPr>
        <xdr:sp macro="" textlink="">
          <xdr:nvSpPr>
            <xdr:cNvPr id="21" name="メモ 20"/>
            <xdr:cNvSpPr/>
          </xdr:nvSpPr>
          <xdr:spPr>
            <a:xfrm>
              <a:off x="4079875" y="2492375"/>
              <a:ext cx="1016000" cy="460375"/>
            </a:xfrm>
            <a:prstGeom prst="foldedCorner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22" name="図 21"/>
                <xdr:cNvPicPr>
                  <a:picLocks noChangeAspect="1" noChangeArrowheads="1"/>
                  <a:extLst>
                    <a:ext uri="{84589F7E-364E-4C9E-8A38-B11213B215E9}">
                      <a14:cameraTool cellRange="$Z$65" spid="_x0000_s6399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3374182" y="2470714"/>
                  <a:ext cx="2446043" cy="49460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sp macro="" textlink="">
        <xdr:nvSpPr>
          <xdr:cNvPr id="20" name="テキスト ボックス 19"/>
          <xdr:cNvSpPr txBox="1"/>
        </xdr:nvSpPr>
        <xdr:spPr>
          <a:xfrm>
            <a:off x="3219450" y="2562225"/>
            <a:ext cx="879475" cy="358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開眼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485776</xdr:colOff>
      <xdr:row>37</xdr:row>
      <xdr:rowOff>95248</xdr:rowOff>
    </xdr:from>
    <xdr:to>
      <xdr:col>9</xdr:col>
      <xdr:colOff>114300</xdr:colOff>
      <xdr:row>40</xdr:row>
      <xdr:rowOff>45395</xdr:rowOff>
    </xdr:to>
    <xdr:grpSp>
      <xdr:nvGrpSpPr>
        <xdr:cNvPr id="23" name="グループ化 22"/>
        <xdr:cNvGrpSpPr/>
      </xdr:nvGrpSpPr>
      <xdr:grpSpPr>
        <a:xfrm>
          <a:off x="3228976" y="7639048"/>
          <a:ext cx="2143124" cy="559747"/>
          <a:chOff x="3123098" y="2494139"/>
          <a:chExt cx="2293847" cy="518044"/>
        </a:xfrm>
      </xdr:grpSpPr>
      <mc:AlternateContent xmlns:mc="http://schemas.openxmlformats.org/markup-compatibility/2006" xmlns:a14="http://schemas.microsoft.com/office/drawing/2010/main">
        <mc:Choice Requires="a14">
          <xdr:pic>
            <xdr:nvPicPr>
              <xdr:cNvPr id="27" name="図 26"/>
              <xdr:cNvPicPr>
                <a:picLocks noChangeAspect="1" noChangeArrowheads="1"/>
                <a:extLst>
                  <a:ext uri="{84589F7E-364E-4C9E-8A38-B11213B215E9}">
                    <a14:cameraTool cellRange="$Z$66" spid="_x0000_s6400"/>
                  </a:ext>
                </a:extLst>
              </xdr:cNvPicPr>
            </xdr:nvPicPr>
            <xdr:blipFill>
              <a:blip xmlns:r="http://schemas.openxmlformats.org/officeDocument/2006/relationships" r:embed="rId8"/>
              <a:srcRect/>
              <a:stretch>
                <a:fillRect/>
              </a:stretch>
            </xdr:blipFill>
            <xdr:spPr bwMode="auto">
              <a:xfrm>
                <a:off x="3123098" y="2494139"/>
                <a:ext cx="2293847" cy="518044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sp macro="" textlink="">
        <xdr:nvSpPr>
          <xdr:cNvPr id="25" name="テキスト ボックス 24"/>
          <xdr:cNvSpPr txBox="1"/>
        </xdr:nvSpPr>
        <xdr:spPr>
          <a:xfrm>
            <a:off x="3219450" y="2591152"/>
            <a:ext cx="879475" cy="358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支持足：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</xdr:col>
      <xdr:colOff>469526</xdr:colOff>
      <xdr:row>29</xdr:row>
      <xdr:rowOff>55826</xdr:rowOff>
    </xdr:from>
    <xdr:to>
      <xdr:col>5</xdr:col>
      <xdr:colOff>76199</xdr:colOff>
      <xdr:row>31</xdr:row>
      <xdr:rowOff>163320</xdr:rowOff>
    </xdr:to>
    <xdr:grpSp>
      <xdr:nvGrpSpPr>
        <xdr:cNvPr id="28" name="グループ化 27"/>
        <xdr:cNvGrpSpPr/>
      </xdr:nvGrpSpPr>
      <xdr:grpSpPr>
        <a:xfrm>
          <a:off x="698126" y="5974026"/>
          <a:ext cx="2121273" cy="513894"/>
          <a:chOff x="3442145" y="2510979"/>
          <a:chExt cx="2264369" cy="476687"/>
        </a:xfrm>
      </xdr:grpSpPr>
      <xdr:grpSp>
        <xdr:nvGrpSpPr>
          <xdr:cNvPr id="29" name="グループ化 28"/>
          <xdr:cNvGrpSpPr/>
        </xdr:nvGrpSpPr>
        <xdr:grpSpPr>
          <a:xfrm>
            <a:off x="3512874" y="2510979"/>
            <a:ext cx="2193640" cy="476687"/>
            <a:chOff x="3500622" y="2482547"/>
            <a:chExt cx="2180017" cy="470203"/>
          </a:xfrm>
        </xdr:grpSpPr>
        <xdr:sp macro="" textlink="">
          <xdr:nvSpPr>
            <xdr:cNvPr id="31" name="メモ 30"/>
            <xdr:cNvSpPr/>
          </xdr:nvSpPr>
          <xdr:spPr>
            <a:xfrm>
              <a:off x="4079875" y="2492375"/>
              <a:ext cx="1016000" cy="460375"/>
            </a:xfrm>
            <a:prstGeom prst="foldedCorner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32" name="図 31"/>
                <xdr:cNvPicPr>
                  <a:picLocks noChangeAspect="1" noChangeArrowheads="1"/>
                  <a:extLst>
                    <a:ext uri="{84589F7E-364E-4C9E-8A38-B11213B215E9}">
                      <a14:cameraTool cellRange="$Z$67" spid="_x0000_s6401"/>
                    </a:ext>
                  </a:extLst>
                </xdr:cNvPicPr>
              </xdr:nvPicPr>
              <xdr:blipFill>
                <a:blip xmlns:r="http://schemas.openxmlformats.org/officeDocument/2006/relationships" r:embed="rId9"/>
                <a:srcRect/>
                <a:stretch>
                  <a:fillRect/>
                </a:stretch>
              </xdr:blipFill>
              <xdr:spPr bwMode="auto">
                <a:xfrm>
                  <a:off x="3500622" y="2482547"/>
                  <a:ext cx="2180017" cy="434934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sp macro="" textlink="">
        <xdr:nvSpPr>
          <xdr:cNvPr id="30" name="テキスト ボックス 29"/>
          <xdr:cNvSpPr txBox="1"/>
        </xdr:nvSpPr>
        <xdr:spPr>
          <a:xfrm>
            <a:off x="3442145" y="2562224"/>
            <a:ext cx="656779" cy="3774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椅子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421285</xdr:colOff>
      <xdr:row>29</xdr:row>
      <xdr:rowOff>69046</xdr:rowOff>
    </xdr:from>
    <xdr:to>
      <xdr:col>10</xdr:col>
      <xdr:colOff>561974</xdr:colOff>
      <xdr:row>31</xdr:row>
      <xdr:rowOff>168025</xdr:rowOff>
    </xdr:to>
    <xdr:grpSp>
      <xdr:nvGrpSpPr>
        <xdr:cNvPr id="33" name="グループ化 32"/>
        <xdr:cNvGrpSpPr/>
      </xdr:nvGrpSpPr>
      <xdr:grpSpPr>
        <a:xfrm>
          <a:off x="3164485" y="5987246"/>
          <a:ext cx="3283939" cy="505379"/>
          <a:chOff x="3034439" y="2520951"/>
          <a:chExt cx="2729949" cy="466725"/>
        </a:xfrm>
      </xdr:grpSpPr>
      <xdr:grpSp>
        <xdr:nvGrpSpPr>
          <xdr:cNvPr id="34" name="グループ化 33"/>
          <xdr:cNvGrpSpPr/>
        </xdr:nvGrpSpPr>
        <xdr:grpSpPr>
          <a:xfrm>
            <a:off x="3732063" y="2520951"/>
            <a:ext cx="2032325" cy="466725"/>
            <a:chOff x="3718447" y="2492375"/>
            <a:chExt cx="2019702" cy="460375"/>
          </a:xfrm>
        </xdr:grpSpPr>
        <xdr:sp macro="" textlink="">
          <xdr:nvSpPr>
            <xdr:cNvPr id="36" name="メモ 35"/>
            <xdr:cNvSpPr/>
          </xdr:nvSpPr>
          <xdr:spPr>
            <a:xfrm>
              <a:off x="3718447" y="2492375"/>
              <a:ext cx="2019702" cy="460375"/>
            </a:xfrm>
            <a:prstGeom prst="foldedCorner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37" name="図 36"/>
                <xdr:cNvPicPr>
                  <a:picLocks noChangeAspect="1" noChangeArrowheads="1"/>
                  <a:extLst>
                    <a:ext uri="{84589F7E-364E-4C9E-8A38-B11213B215E9}">
                      <a14:cameraTool cellRange="$Z$68" spid="_x0000_s6402"/>
                    </a:ext>
                  </a:extLst>
                </xdr:cNvPicPr>
              </xdr:nvPicPr>
              <xdr:blipFill>
                <a:blip xmlns:r="http://schemas.openxmlformats.org/officeDocument/2006/relationships" r:embed="rId10"/>
                <a:srcRect/>
                <a:stretch>
                  <a:fillRect/>
                </a:stretch>
              </xdr:blipFill>
              <xdr:spPr bwMode="auto">
                <a:xfrm>
                  <a:off x="3732925" y="2557401"/>
                  <a:ext cx="1964937" cy="341252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sp macro="" textlink="">
        <xdr:nvSpPr>
          <xdr:cNvPr id="35" name="テキスト ボックス 34"/>
          <xdr:cNvSpPr txBox="1"/>
        </xdr:nvSpPr>
        <xdr:spPr>
          <a:xfrm>
            <a:off x="3034439" y="2576639"/>
            <a:ext cx="741330" cy="3809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椅子付帯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</xdr:col>
      <xdr:colOff>266496</xdr:colOff>
      <xdr:row>45</xdr:row>
      <xdr:rowOff>81330</xdr:rowOff>
    </xdr:from>
    <xdr:to>
      <xdr:col>5</xdr:col>
      <xdr:colOff>95254</xdr:colOff>
      <xdr:row>47</xdr:row>
      <xdr:rowOff>183151</xdr:rowOff>
    </xdr:to>
    <xdr:grpSp>
      <xdr:nvGrpSpPr>
        <xdr:cNvPr id="42" name="グループ化 41"/>
        <xdr:cNvGrpSpPr/>
      </xdr:nvGrpSpPr>
      <xdr:grpSpPr>
        <a:xfrm>
          <a:off x="495096" y="9250730"/>
          <a:ext cx="2343358" cy="508221"/>
          <a:chOff x="3219450" y="2520945"/>
          <a:chExt cx="2485324" cy="466724"/>
        </a:xfrm>
      </xdr:grpSpPr>
      <xdr:grpSp>
        <xdr:nvGrpSpPr>
          <xdr:cNvPr id="43" name="グループ化 42"/>
          <xdr:cNvGrpSpPr/>
        </xdr:nvGrpSpPr>
        <xdr:grpSpPr>
          <a:xfrm>
            <a:off x="3422140" y="2520945"/>
            <a:ext cx="2282634" cy="466724"/>
            <a:chOff x="3410448" y="2492375"/>
            <a:chExt cx="2268456" cy="460375"/>
          </a:xfrm>
        </xdr:grpSpPr>
        <xdr:sp macro="" textlink="">
          <xdr:nvSpPr>
            <xdr:cNvPr id="45" name="メモ 44"/>
            <xdr:cNvSpPr/>
          </xdr:nvSpPr>
          <xdr:spPr>
            <a:xfrm>
              <a:off x="4079875" y="2492375"/>
              <a:ext cx="1016000" cy="460375"/>
            </a:xfrm>
            <a:prstGeom prst="foldedCorner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mc:AlternateContent xmlns:mc="http://schemas.openxmlformats.org/markup-compatibility/2006" xmlns:a14="http://schemas.microsoft.com/office/drawing/2010/main">
          <mc:Choice Requires="a14">
            <xdr:pic>
              <xdr:nvPicPr>
                <xdr:cNvPr id="46" name="図 45"/>
                <xdr:cNvPicPr>
                  <a:picLocks noChangeAspect="1" noChangeArrowheads="1"/>
                  <a:extLst>
                    <a:ext uri="{84589F7E-364E-4C9E-8A38-B11213B215E9}">
                      <a14:cameraTool cellRange="$Z$69" spid="_x0000_s6403"/>
                    </a:ext>
                  </a:extLst>
                </xdr:cNvPicPr>
              </xdr:nvPicPr>
              <xdr:blipFill>
                <a:blip xmlns:r="http://schemas.openxmlformats.org/officeDocument/2006/relationships" r:embed="rId11"/>
                <a:srcRect/>
                <a:stretch>
                  <a:fillRect/>
                </a:stretch>
              </xdr:blipFill>
              <xdr:spPr bwMode="auto">
                <a:xfrm>
                  <a:off x="3410448" y="2513095"/>
                  <a:ext cx="2268456" cy="422199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mc:Choice>
          <mc:Fallback xmlns=""/>
        </mc:AlternateContent>
      </xdr:grpSp>
      <xdr:sp macro="" textlink="">
        <xdr:nvSpPr>
          <xdr:cNvPr id="44" name="テキスト ボックス 43"/>
          <xdr:cNvSpPr txBox="1"/>
        </xdr:nvSpPr>
        <xdr:spPr>
          <a:xfrm>
            <a:off x="3219450" y="2562225"/>
            <a:ext cx="879475" cy="358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en-US" altLang="ja-JP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TUG</a:t>
            </a:r>
          </a:p>
        </xdr:txBody>
      </xdr:sp>
    </xdr:grpSp>
    <xdr:clientData/>
  </xdr:twoCellAnchor>
  <xdr:twoCellAnchor>
    <xdr:from>
      <xdr:col>5</xdr:col>
      <xdr:colOff>529855</xdr:colOff>
      <xdr:row>45</xdr:row>
      <xdr:rowOff>161157</xdr:rowOff>
    </xdr:from>
    <xdr:to>
      <xdr:col>10</xdr:col>
      <xdr:colOff>38098</xdr:colOff>
      <xdr:row>47</xdr:row>
      <xdr:rowOff>178431</xdr:rowOff>
    </xdr:to>
    <xdr:grpSp>
      <xdr:nvGrpSpPr>
        <xdr:cNvPr id="47" name="グループ化 46"/>
        <xdr:cNvGrpSpPr/>
      </xdr:nvGrpSpPr>
      <xdr:grpSpPr>
        <a:xfrm>
          <a:off x="3273055" y="9330557"/>
          <a:ext cx="2651493" cy="423674"/>
          <a:chOff x="3140648" y="2590538"/>
          <a:chExt cx="2841859" cy="384447"/>
        </a:xfrm>
      </xdr:grpSpPr>
      <mc:AlternateContent xmlns:mc="http://schemas.openxmlformats.org/markup-compatibility/2006" xmlns:a14="http://schemas.microsoft.com/office/drawing/2010/main">
        <mc:Choice Requires="a14">
          <xdr:pic>
            <xdr:nvPicPr>
              <xdr:cNvPr id="51" name="図 50"/>
              <xdr:cNvPicPr>
                <a:picLocks noChangeAspect="1" noChangeArrowheads="1"/>
                <a:extLst>
                  <a:ext uri="{84589F7E-364E-4C9E-8A38-B11213B215E9}">
                    <a14:cameraTool cellRange="$Z$70" spid="_x0000_s6404"/>
                  </a:ext>
                </a:extLst>
              </xdr:cNvPicPr>
            </xdr:nvPicPr>
            <xdr:blipFill>
              <a:blip xmlns:r="http://schemas.openxmlformats.org/officeDocument/2006/relationships" r:embed="rId12"/>
              <a:srcRect/>
              <a:stretch>
                <a:fillRect/>
              </a:stretch>
            </xdr:blipFill>
            <xdr:spPr bwMode="auto">
              <a:xfrm>
                <a:off x="3789176" y="2591215"/>
                <a:ext cx="2193331" cy="365121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sp macro="" textlink="">
        <xdr:nvSpPr>
          <xdr:cNvPr id="49" name="テキスト ボックス 48"/>
          <xdr:cNvSpPr txBox="1"/>
        </xdr:nvSpPr>
        <xdr:spPr>
          <a:xfrm>
            <a:off x="3140648" y="2590538"/>
            <a:ext cx="1103083" cy="3844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kumimoji="1" lang="en-US" altLang="ja-JP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TUG</a:t>
            </a:r>
            <a:r>
              <a: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付帯：</a:t>
            </a:r>
            <a:endPara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12</xdr:col>
      <xdr:colOff>116280</xdr:colOff>
      <xdr:row>28</xdr:row>
      <xdr:rowOff>190498</xdr:rowOff>
    </xdr:from>
    <xdr:to>
      <xdr:col>22</xdr:col>
      <xdr:colOff>182151</xdr:colOff>
      <xdr:row>40</xdr:row>
      <xdr:rowOff>165693</xdr:rowOff>
    </xdr:to>
    <xdr:grpSp>
      <xdr:nvGrpSpPr>
        <xdr:cNvPr id="55" name="グループ化 54"/>
        <xdr:cNvGrpSpPr/>
      </xdr:nvGrpSpPr>
      <xdr:grpSpPr>
        <a:xfrm>
          <a:off x="7431480" y="5905498"/>
          <a:ext cx="6352371" cy="2413595"/>
          <a:chOff x="8537864" y="7680476"/>
          <a:chExt cx="6998708" cy="2471612"/>
        </a:xfrm>
      </xdr:grpSpPr>
      <xdr:sp macro="" textlink="">
        <xdr:nvSpPr>
          <xdr:cNvPr id="2" name="角丸四角形吹き出し 1"/>
          <xdr:cNvSpPr/>
        </xdr:nvSpPr>
        <xdr:spPr>
          <a:xfrm>
            <a:off x="8537864" y="8195302"/>
            <a:ext cx="6217227" cy="1658743"/>
          </a:xfrm>
          <a:prstGeom prst="wedgeRoundRectCallout">
            <a:avLst>
              <a:gd name="adj1" fmla="val 36645"/>
              <a:gd name="adj2" fmla="val -39110"/>
              <a:gd name="adj3" fmla="val 16667"/>
            </a:avLst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54" name="図 53"/>
              <xdr:cNvPicPr>
                <a:picLocks noChangeAspect="1" noChangeArrowheads="1"/>
                <a:extLst>
                  <a:ext uri="{84589F7E-364E-4C9E-8A38-B11213B215E9}">
                    <a14:cameraTool cellRange="$Z$71" spid="_x0000_s6405"/>
                  </a:ext>
                </a:extLst>
              </xdr:cNvPicPr>
            </xdr:nvPicPr>
            <xdr:blipFill>
              <a:blip xmlns:r="http://schemas.openxmlformats.org/officeDocument/2006/relationships" r:embed="rId13"/>
              <a:srcRect/>
              <a:stretch>
                <a:fillRect/>
              </a:stretch>
            </xdr:blipFill>
            <xdr:spPr bwMode="auto">
              <a:xfrm>
                <a:off x="8648748" y="8295081"/>
                <a:ext cx="5461699" cy="1796533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pic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40863" y="7680476"/>
            <a:ext cx="1695709" cy="2471612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</xdr:row>
      <xdr:rowOff>92027</xdr:rowOff>
    </xdr:from>
    <xdr:to>
      <xdr:col>13</xdr:col>
      <xdr:colOff>51956</xdr:colOff>
      <xdr:row>6</xdr:row>
      <xdr:rowOff>46950</xdr:rowOff>
    </xdr:to>
    <xdr:grpSp>
      <xdr:nvGrpSpPr>
        <xdr:cNvPr id="57" name="グループ化 56"/>
        <xdr:cNvGrpSpPr/>
      </xdr:nvGrpSpPr>
      <xdr:grpSpPr>
        <a:xfrm>
          <a:off x="0" y="511127"/>
          <a:ext cx="7995806" cy="767723"/>
          <a:chOff x="2164215" y="2611672"/>
          <a:chExt cx="8607694" cy="786114"/>
        </a:xfrm>
      </xdr:grpSpPr>
      <mc:AlternateContent xmlns:mc="http://schemas.openxmlformats.org/markup-compatibility/2006" xmlns:a14="http://schemas.microsoft.com/office/drawing/2010/main">
        <mc:Choice Requires="a14">
          <xdr:pic>
            <xdr:nvPicPr>
              <xdr:cNvPr id="40" name="図 39"/>
              <xdr:cNvPicPr>
                <a:picLocks noChangeAspect="1" noChangeArrowheads="1"/>
                <a:extLst>
                  <a:ext uri="{84589F7E-364E-4C9E-8A38-B11213B215E9}">
                    <a14:cameraTool cellRange="$Z$56" spid="_x0000_s6406"/>
                  </a:ext>
                </a:extLst>
              </xdr:cNvPicPr>
            </xdr:nvPicPr>
            <xdr:blipFill>
              <a:blip xmlns:r="http://schemas.openxmlformats.org/officeDocument/2006/relationships" r:embed="rId15"/>
              <a:srcRect/>
              <a:stretch>
                <a:fillRect/>
              </a:stretch>
            </xdr:blipFill>
            <xdr:spPr bwMode="auto">
              <a:xfrm>
                <a:off x="2164215" y="2611672"/>
                <a:ext cx="4664534" cy="786114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  <xdr:sp macro="" textlink="">
        <xdr:nvSpPr>
          <xdr:cNvPr id="56" name="テキスト ボックス 55"/>
          <xdr:cNvSpPr txBox="1"/>
        </xdr:nvSpPr>
        <xdr:spPr>
          <a:xfrm>
            <a:off x="5611091" y="2632362"/>
            <a:ext cx="5160818" cy="6754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2800" b="1"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の体力測定結果票</a:t>
            </a:r>
            <a:endPara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2</xdr:row>
          <xdr:rowOff>54429</xdr:rowOff>
        </xdr:from>
        <xdr:to>
          <xdr:col>21</xdr:col>
          <xdr:colOff>566779</xdr:colOff>
          <xdr:row>4</xdr:row>
          <xdr:rowOff>147410</xdr:rowOff>
        </xdr:to>
        <xdr:pic>
          <xdr:nvPicPr>
            <xdr:cNvPr id="59" name="図 58"/>
            <xdr:cNvPicPr>
              <a:picLocks noChangeAspect="1" noChangeArrowheads="1"/>
              <a:extLst>
                <a:ext uri="{84589F7E-364E-4C9E-8A38-B11213B215E9}">
                  <a14:cameraTool cellRange="$Z$59" spid="_x0000_s6407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11020425" y="483054"/>
              <a:ext cx="3700504" cy="5120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8</xdr:row>
          <xdr:rowOff>38100</xdr:rowOff>
        </xdr:from>
        <xdr:to>
          <xdr:col>8</xdr:col>
          <xdr:colOff>523875</xdr:colOff>
          <xdr:row>11</xdr:row>
          <xdr:rowOff>114859</xdr:rowOff>
        </xdr:to>
        <xdr:pic>
          <xdr:nvPicPr>
            <xdr:cNvPr id="61" name="図 60"/>
            <xdr:cNvPicPr>
              <a:picLocks noChangeAspect="1" noChangeArrowheads="1"/>
              <a:extLst>
                <a:ext uri="{84589F7E-364E-4C9E-8A38-B11213B215E9}">
                  <a14:cameraTool cellRange="$Z$57" spid="_x0000_s6408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2914650" y="1724025"/>
              <a:ext cx="2657475" cy="70540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539750</xdr:colOff>
          <xdr:row>11</xdr:row>
          <xdr:rowOff>19050</xdr:rowOff>
        </xdr:from>
        <xdr:to>
          <xdr:col>10</xdr:col>
          <xdr:colOff>418646</xdr:colOff>
          <xdr:row>14</xdr:row>
          <xdr:rowOff>14573</xdr:rowOff>
        </xdr:to>
        <xdr:pic>
          <xdr:nvPicPr>
            <xdr:cNvPr id="60" name="図 59"/>
            <xdr:cNvPicPr>
              <a:picLocks noChangeAspect="1" noChangeArrowheads="1"/>
              <a:extLst>
                <a:ext uri="{84589F7E-364E-4C9E-8A38-B11213B215E9}">
                  <a14:cameraTool cellRange="$Z$60" spid="_x0000_s6409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3524250" y="2320925"/>
              <a:ext cx="3292021" cy="6463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571500</xdr:colOff>
      <xdr:row>2</xdr:row>
      <xdr:rowOff>81645</xdr:rowOff>
    </xdr:from>
    <xdr:to>
      <xdr:col>18</xdr:col>
      <xdr:colOff>108856</xdr:colOff>
      <xdr:row>4</xdr:row>
      <xdr:rowOff>136073</xdr:rowOff>
    </xdr:to>
    <xdr:sp macro="" textlink="">
      <xdr:nvSpPr>
        <xdr:cNvPr id="38" name="テキスト ボックス 37"/>
        <xdr:cNvSpPr txBox="1"/>
      </xdr:nvSpPr>
      <xdr:spPr>
        <a:xfrm>
          <a:off x="10341429" y="503466"/>
          <a:ext cx="1578427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◆実施日：</a:t>
          </a:r>
        </a:p>
      </xdr:txBody>
    </xdr:sp>
    <xdr:clientData/>
  </xdr:twoCellAnchor>
  <xdr:twoCellAnchor>
    <xdr:from>
      <xdr:col>4</xdr:col>
      <xdr:colOff>190499</xdr:colOff>
      <xdr:row>9</xdr:row>
      <xdr:rowOff>3</xdr:rowOff>
    </xdr:from>
    <xdr:to>
      <xdr:col>6</xdr:col>
      <xdr:colOff>176892</xdr:colOff>
      <xdr:row>11</xdr:row>
      <xdr:rowOff>40824</xdr:rowOff>
    </xdr:to>
    <xdr:sp macro="" textlink="">
      <xdr:nvSpPr>
        <xdr:cNvPr id="58" name="テキスト ボックス 57"/>
        <xdr:cNvSpPr txBox="1"/>
      </xdr:nvSpPr>
      <xdr:spPr>
        <a:xfrm>
          <a:off x="2495549" y="1895478"/>
          <a:ext cx="1357993" cy="4599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◆年齢：</a:t>
          </a:r>
        </a:p>
      </xdr:txBody>
    </xdr:sp>
    <xdr:clientData/>
  </xdr:twoCellAnchor>
  <xdr:twoCellAnchor>
    <xdr:from>
      <xdr:col>4</xdr:col>
      <xdr:colOff>204107</xdr:colOff>
      <xdr:row>11</xdr:row>
      <xdr:rowOff>122467</xdr:rowOff>
    </xdr:from>
    <xdr:to>
      <xdr:col>7</xdr:col>
      <xdr:colOff>326571</xdr:colOff>
      <xdr:row>13</xdr:row>
      <xdr:rowOff>149682</xdr:rowOff>
    </xdr:to>
    <xdr:sp macro="" textlink="">
      <xdr:nvSpPr>
        <xdr:cNvPr id="63" name="テキスト ボックス 62"/>
        <xdr:cNvSpPr txBox="1"/>
      </xdr:nvSpPr>
      <xdr:spPr>
        <a:xfrm>
          <a:off x="2509157" y="2437042"/>
          <a:ext cx="2179864" cy="4653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◆主観的健康感：</a:t>
          </a:r>
        </a:p>
      </xdr:txBody>
    </xdr:sp>
    <xdr:clientData/>
  </xdr:twoCellAnchor>
  <xdr:twoCellAnchor>
    <xdr:from>
      <xdr:col>12</xdr:col>
      <xdr:colOff>122464</xdr:colOff>
      <xdr:row>41</xdr:row>
      <xdr:rowOff>13608</xdr:rowOff>
    </xdr:from>
    <xdr:to>
      <xdr:col>21</xdr:col>
      <xdr:colOff>476250</xdr:colOff>
      <xdr:row>49</xdr:row>
      <xdr:rowOff>13607</xdr:rowOff>
    </xdr:to>
    <xdr:sp macro="" textlink="">
      <xdr:nvSpPr>
        <xdr:cNvPr id="41" name="メモ 40"/>
        <xdr:cNvSpPr/>
      </xdr:nvSpPr>
      <xdr:spPr>
        <a:xfrm>
          <a:off x="7851321" y="8436429"/>
          <a:ext cx="6477000" cy="1632857"/>
        </a:xfrm>
        <a:prstGeom prst="foldedCorner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136070</xdr:colOff>
      <xdr:row>41</xdr:row>
      <xdr:rowOff>13609</xdr:rowOff>
    </xdr:from>
    <xdr:to>
      <xdr:col>19</xdr:col>
      <xdr:colOff>408214</xdr:colOff>
      <xdr:row>43</xdr:row>
      <xdr:rowOff>68037</xdr:rowOff>
    </xdr:to>
    <xdr:sp macro="" textlink="">
      <xdr:nvSpPr>
        <xdr:cNvPr id="65" name="テキスト ボックス 64"/>
        <xdr:cNvSpPr txBox="1"/>
      </xdr:nvSpPr>
      <xdr:spPr>
        <a:xfrm>
          <a:off x="7864927" y="8436430"/>
          <a:ext cx="5034644" cy="462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◆ 「あなたの目標」を立ててみましょう！</a:t>
          </a:r>
        </a:p>
      </xdr:txBody>
    </xdr:sp>
    <xdr:clientData/>
  </xdr:twoCellAnchor>
  <xdr:twoCellAnchor>
    <xdr:from>
      <xdr:col>12</xdr:col>
      <xdr:colOff>340179</xdr:colOff>
      <xdr:row>44</xdr:row>
      <xdr:rowOff>136071</xdr:rowOff>
    </xdr:from>
    <xdr:to>
      <xdr:col>21</xdr:col>
      <xdr:colOff>149679</xdr:colOff>
      <xdr:row>44</xdr:row>
      <xdr:rowOff>136071</xdr:rowOff>
    </xdr:to>
    <xdr:cxnSp macro="">
      <xdr:nvCxnSpPr>
        <xdr:cNvPr id="53" name="直線コネクタ 52"/>
        <xdr:cNvCxnSpPr/>
      </xdr:nvCxnSpPr>
      <xdr:spPr>
        <a:xfrm>
          <a:off x="8069036" y="9171214"/>
          <a:ext cx="5932714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340179</xdr:colOff>
      <xdr:row>46</xdr:row>
      <xdr:rowOff>163286</xdr:rowOff>
    </xdr:from>
    <xdr:to>
      <xdr:col>21</xdr:col>
      <xdr:colOff>149679</xdr:colOff>
      <xdr:row>46</xdr:row>
      <xdr:rowOff>163286</xdr:rowOff>
    </xdr:to>
    <xdr:cxnSp macro="">
      <xdr:nvCxnSpPr>
        <xdr:cNvPr id="66" name="直線コネクタ 65"/>
        <xdr:cNvCxnSpPr/>
      </xdr:nvCxnSpPr>
      <xdr:spPr>
        <a:xfrm>
          <a:off x="8069036" y="9606643"/>
          <a:ext cx="5932714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190498</xdr:colOff>
      <xdr:row>18</xdr:row>
      <xdr:rowOff>68039</xdr:rowOff>
    </xdr:from>
    <xdr:to>
      <xdr:col>7</xdr:col>
      <xdr:colOff>136071</xdr:colOff>
      <xdr:row>20</xdr:row>
      <xdr:rowOff>122468</xdr:rowOff>
    </xdr:to>
    <xdr:sp macro="" textlink="">
      <xdr:nvSpPr>
        <xdr:cNvPr id="68" name="テキスト ボックス 67"/>
        <xdr:cNvSpPr txBox="1"/>
      </xdr:nvSpPr>
      <xdr:spPr>
        <a:xfrm>
          <a:off x="435427" y="3796396"/>
          <a:ext cx="4027715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①　握力：　全身的な体力の指標</a:t>
          </a:r>
        </a:p>
      </xdr:txBody>
    </xdr:sp>
    <xdr:clientData/>
  </xdr:twoCellAnchor>
  <xdr:twoCellAnchor>
    <xdr:from>
      <xdr:col>1</xdr:col>
      <xdr:colOff>204106</xdr:colOff>
      <xdr:row>16</xdr:row>
      <xdr:rowOff>13611</xdr:rowOff>
    </xdr:from>
    <xdr:to>
      <xdr:col>4</xdr:col>
      <xdr:colOff>612321</xdr:colOff>
      <xdr:row>18</xdr:row>
      <xdr:rowOff>68040</xdr:rowOff>
    </xdr:to>
    <xdr:sp macro="" textlink="">
      <xdr:nvSpPr>
        <xdr:cNvPr id="69" name="テキスト ボックス 68"/>
        <xdr:cNvSpPr txBox="1"/>
      </xdr:nvSpPr>
      <xdr:spPr>
        <a:xfrm>
          <a:off x="449035" y="3333754"/>
          <a:ext cx="2449286" cy="462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【</a:t>
          </a:r>
          <a:r>
            <a:rPr kumimoji="1" lang="ja-JP" altLang="en-US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貴方の測定結果</a:t>
          </a:r>
          <a:r>
            <a:rPr kumimoji="1" lang="en-US" altLang="ja-JP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】</a:t>
          </a:r>
          <a:endParaRPr kumimoji="1" lang="ja-JP" altLang="en-US" sz="2000" b="0">
            <a:solidFill>
              <a:schemeClr val="tx2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</xdr:col>
      <xdr:colOff>217713</xdr:colOff>
      <xdr:row>27</xdr:row>
      <xdr:rowOff>3</xdr:rowOff>
    </xdr:from>
    <xdr:to>
      <xdr:col>8</xdr:col>
      <xdr:colOff>258535</xdr:colOff>
      <xdr:row>29</xdr:row>
      <xdr:rowOff>54431</xdr:rowOff>
    </xdr:to>
    <xdr:sp macro="" textlink="">
      <xdr:nvSpPr>
        <xdr:cNvPr id="70" name="テキスト ボックス 69"/>
        <xdr:cNvSpPr txBox="1"/>
      </xdr:nvSpPr>
      <xdr:spPr>
        <a:xfrm>
          <a:off x="462642" y="5565324"/>
          <a:ext cx="4803322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②　椅子起立時間：　足腰の筋力の指標</a:t>
          </a:r>
        </a:p>
      </xdr:txBody>
    </xdr:sp>
    <xdr:clientData/>
  </xdr:twoCellAnchor>
  <xdr:twoCellAnchor>
    <xdr:from>
      <xdr:col>1</xdr:col>
      <xdr:colOff>285748</xdr:colOff>
      <xdr:row>35</xdr:row>
      <xdr:rowOff>68037</xdr:rowOff>
    </xdr:from>
    <xdr:to>
      <xdr:col>11</xdr:col>
      <xdr:colOff>326571</xdr:colOff>
      <xdr:row>37</xdr:row>
      <xdr:rowOff>122466</xdr:rowOff>
    </xdr:to>
    <xdr:sp macro="" textlink="">
      <xdr:nvSpPr>
        <xdr:cNvPr id="71" name="テキスト ボックス 70"/>
        <xdr:cNvSpPr txBox="1"/>
      </xdr:nvSpPr>
      <xdr:spPr>
        <a:xfrm>
          <a:off x="530677" y="7266216"/>
          <a:ext cx="6844394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③　開眼片足立ち：　止まっている時のバランスの指標</a:t>
          </a:r>
        </a:p>
      </xdr:txBody>
    </xdr:sp>
    <xdr:clientData/>
  </xdr:twoCellAnchor>
  <xdr:twoCellAnchor>
    <xdr:from>
      <xdr:col>1</xdr:col>
      <xdr:colOff>299355</xdr:colOff>
      <xdr:row>43</xdr:row>
      <xdr:rowOff>27218</xdr:rowOff>
    </xdr:from>
    <xdr:to>
      <xdr:col>12</xdr:col>
      <xdr:colOff>95250</xdr:colOff>
      <xdr:row>45</xdr:row>
      <xdr:rowOff>81647</xdr:rowOff>
    </xdr:to>
    <xdr:sp macro="" textlink="">
      <xdr:nvSpPr>
        <xdr:cNvPr id="72" name="テキスト ボックス 71"/>
        <xdr:cNvSpPr txBox="1"/>
      </xdr:nvSpPr>
      <xdr:spPr>
        <a:xfrm>
          <a:off x="544284" y="8858254"/>
          <a:ext cx="7279823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④　</a:t>
          </a:r>
          <a:r>
            <a:rPr kumimoji="1" lang="en-US" altLang="ja-JP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Time Up &amp; Go</a:t>
          </a:r>
          <a:r>
            <a:rPr kumimoji="1" lang="ja-JP" altLang="en-US" sz="2000" b="0">
              <a:solidFill>
                <a:schemeClr val="tx2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：　動いている時（歩行）のバランスの指標</a:t>
          </a:r>
        </a:p>
      </xdr:txBody>
    </xdr:sp>
    <xdr:clientData/>
  </xdr:twoCellAnchor>
  <xdr:twoCellAnchor>
    <xdr:from>
      <xdr:col>1</xdr:col>
      <xdr:colOff>394607</xdr:colOff>
      <xdr:row>23</xdr:row>
      <xdr:rowOff>68040</xdr:rowOff>
    </xdr:from>
    <xdr:to>
      <xdr:col>8</xdr:col>
      <xdr:colOff>544286</xdr:colOff>
      <xdr:row>25</xdr:row>
      <xdr:rowOff>122469</xdr:rowOff>
    </xdr:to>
    <xdr:sp macro="" textlink="">
      <xdr:nvSpPr>
        <xdr:cNvPr id="73" name="テキスト ボックス 72"/>
        <xdr:cNvSpPr txBox="1"/>
      </xdr:nvSpPr>
      <xdr:spPr>
        <a:xfrm>
          <a:off x="639536" y="4816933"/>
          <a:ext cx="4912179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★長崎市平均値　：　</a:t>
          </a:r>
          <a:r>
            <a:rPr kumimoji="1" lang="ja-JP" altLang="en-US" sz="1600" b="0">
              <a:solidFill>
                <a:schemeClr val="tx2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</a:t>
          </a:r>
        </a:p>
      </xdr:txBody>
    </xdr:sp>
    <xdr:clientData/>
  </xdr:twoCellAnchor>
  <xdr:twoCellAnchor>
    <xdr:from>
      <xdr:col>1</xdr:col>
      <xdr:colOff>421821</xdr:colOff>
      <xdr:row>32</xdr:row>
      <xdr:rowOff>5</xdr:rowOff>
    </xdr:from>
    <xdr:to>
      <xdr:col>8</xdr:col>
      <xdr:colOff>571500</xdr:colOff>
      <xdr:row>34</xdr:row>
      <xdr:rowOff>54434</xdr:rowOff>
    </xdr:to>
    <xdr:sp macro="" textlink="">
      <xdr:nvSpPr>
        <xdr:cNvPr id="74" name="テキスト ボックス 73"/>
        <xdr:cNvSpPr txBox="1"/>
      </xdr:nvSpPr>
      <xdr:spPr>
        <a:xfrm>
          <a:off x="666750" y="6585862"/>
          <a:ext cx="4912179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★長崎市平均値　：　</a:t>
          </a:r>
          <a:r>
            <a:rPr kumimoji="1" lang="ja-JP" altLang="en-US" sz="1600" b="0">
              <a:solidFill>
                <a:schemeClr val="tx2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</a:t>
          </a:r>
        </a:p>
      </xdr:txBody>
    </xdr:sp>
    <xdr:clientData/>
  </xdr:twoCellAnchor>
  <xdr:twoCellAnchor>
    <xdr:from>
      <xdr:col>1</xdr:col>
      <xdr:colOff>462643</xdr:colOff>
      <xdr:row>40</xdr:row>
      <xdr:rowOff>27219</xdr:rowOff>
    </xdr:from>
    <xdr:to>
      <xdr:col>8</xdr:col>
      <xdr:colOff>612322</xdr:colOff>
      <xdr:row>42</xdr:row>
      <xdr:rowOff>81647</xdr:rowOff>
    </xdr:to>
    <xdr:sp macro="" textlink="">
      <xdr:nvSpPr>
        <xdr:cNvPr id="75" name="テキスト ボックス 74"/>
        <xdr:cNvSpPr txBox="1"/>
      </xdr:nvSpPr>
      <xdr:spPr>
        <a:xfrm>
          <a:off x="707572" y="8245933"/>
          <a:ext cx="4912179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★長崎市平均値　：　</a:t>
          </a:r>
          <a:r>
            <a:rPr kumimoji="1" lang="ja-JP" altLang="en-US" sz="1600" b="0">
              <a:solidFill>
                <a:schemeClr val="tx2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</a:t>
          </a:r>
        </a:p>
      </xdr:txBody>
    </xdr:sp>
    <xdr:clientData/>
  </xdr:twoCellAnchor>
  <xdr:twoCellAnchor>
    <xdr:from>
      <xdr:col>1</xdr:col>
      <xdr:colOff>544285</xdr:colOff>
      <xdr:row>47</xdr:row>
      <xdr:rowOff>190505</xdr:rowOff>
    </xdr:from>
    <xdr:to>
      <xdr:col>9</xdr:col>
      <xdr:colOff>13607</xdr:colOff>
      <xdr:row>49</xdr:row>
      <xdr:rowOff>108857</xdr:rowOff>
    </xdr:to>
    <xdr:sp macro="" textlink="">
      <xdr:nvSpPr>
        <xdr:cNvPr id="76" name="テキスト ボックス 75"/>
        <xdr:cNvSpPr txBox="1"/>
      </xdr:nvSpPr>
      <xdr:spPr>
        <a:xfrm>
          <a:off x="789214" y="9837969"/>
          <a:ext cx="4912179" cy="3265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★長崎市平均値　：　</a:t>
          </a:r>
          <a:r>
            <a:rPr kumimoji="1" lang="ja-JP" altLang="en-US" sz="1600" b="0">
              <a:solidFill>
                <a:schemeClr val="tx2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　　　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563336</xdr:colOff>
          <xdr:row>48</xdr:row>
          <xdr:rowOff>11355</xdr:rowOff>
        </xdr:from>
        <xdr:to>
          <xdr:col>6</xdr:col>
          <xdr:colOff>10151</xdr:colOff>
          <xdr:row>49</xdr:row>
          <xdr:rowOff>204155</xdr:rowOff>
        </xdr:to>
        <xdr:pic>
          <xdr:nvPicPr>
            <xdr:cNvPr id="77" name="図 76"/>
            <xdr:cNvPicPr>
              <a:picLocks noChangeAspect="1" noChangeArrowheads="1"/>
              <a:extLst>
                <a:ext uri="{84589F7E-364E-4C9E-8A38-B11213B215E9}">
                  <a14:cameraTool cellRange="$AA$69" spid="_x0000_s6410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2182586" y="10098330"/>
              <a:ext cx="1504215" cy="40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544286</xdr:colOff>
          <xdr:row>40</xdr:row>
          <xdr:rowOff>31750</xdr:rowOff>
        </xdr:from>
        <xdr:to>
          <xdr:col>5</xdr:col>
          <xdr:colOff>676901</xdr:colOff>
          <xdr:row>42</xdr:row>
          <xdr:rowOff>15000</xdr:rowOff>
        </xdr:to>
        <xdr:pic>
          <xdr:nvPicPr>
            <xdr:cNvPr id="78" name="図 77"/>
            <xdr:cNvPicPr>
              <a:picLocks noChangeAspect="1" noChangeArrowheads="1"/>
              <a:extLst>
                <a:ext uri="{84589F7E-364E-4C9E-8A38-B11213B215E9}">
                  <a14:cameraTool cellRange="$AA$65" spid="_x0000_s6411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2163536" y="8442325"/>
              <a:ext cx="1504215" cy="40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449036</xdr:colOff>
          <xdr:row>32</xdr:row>
          <xdr:rowOff>0</xdr:rowOff>
        </xdr:from>
        <xdr:to>
          <xdr:col>5</xdr:col>
          <xdr:colOff>581651</xdr:colOff>
          <xdr:row>33</xdr:row>
          <xdr:rowOff>189625</xdr:rowOff>
        </xdr:to>
        <xdr:pic>
          <xdr:nvPicPr>
            <xdr:cNvPr id="79" name="図 78"/>
            <xdr:cNvPicPr>
              <a:picLocks noChangeAspect="1" noChangeArrowheads="1"/>
              <a:extLst>
                <a:ext uri="{84589F7E-364E-4C9E-8A38-B11213B215E9}">
                  <a14:cameraTool cellRange="$AA$67" spid="_x0000_s6412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2068286" y="6667500"/>
              <a:ext cx="1497865" cy="396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449036</xdr:colOff>
          <xdr:row>23</xdr:row>
          <xdr:rowOff>70308</xdr:rowOff>
        </xdr:from>
        <xdr:to>
          <xdr:col>5</xdr:col>
          <xdr:colOff>581651</xdr:colOff>
          <xdr:row>25</xdr:row>
          <xdr:rowOff>53558</xdr:rowOff>
        </xdr:to>
        <xdr:pic>
          <xdr:nvPicPr>
            <xdr:cNvPr id="80" name="図 79"/>
            <xdr:cNvPicPr>
              <a:picLocks noChangeAspect="1" noChangeArrowheads="1"/>
              <a:extLst>
                <a:ext uri="{84589F7E-364E-4C9E-8A38-B11213B215E9}">
                  <a14:cameraTool cellRange="$AA$64" spid="_x0000_s6413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2068286" y="4880433"/>
              <a:ext cx="1497865" cy="396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1</xdr:row>
      <xdr:rowOff>88901</xdr:rowOff>
    </xdr:from>
    <xdr:to>
      <xdr:col>10</xdr:col>
      <xdr:colOff>473749</xdr:colOff>
      <xdr:row>22</xdr:row>
      <xdr:rowOff>152400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1115" r="35331" b="16132"/>
        <a:stretch/>
      </xdr:blipFill>
      <xdr:spPr>
        <a:xfrm>
          <a:off x="101601" y="5372101"/>
          <a:ext cx="6468148" cy="3530599"/>
        </a:xfrm>
        <a:prstGeom prst="rect">
          <a:avLst/>
        </a:prstGeom>
      </xdr:spPr>
    </xdr:pic>
    <xdr:clientData/>
  </xdr:twoCellAnchor>
  <xdr:twoCellAnchor>
    <xdr:from>
      <xdr:col>10</xdr:col>
      <xdr:colOff>6350</xdr:colOff>
      <xdr:row>4</xdr:row>
      <xdr:rowOff>12700</xdr:rowOff>
    </xdr:from>
    <xdr:to>
      <xdr:col>10</xdr:col>
      <xdr:colOff>565150</xdr:colOff>
      <xdr:row>5</xdr:row>
      <xdr:rowOff>139700</xdr:rowOff>
    </xdr:to>
    <xdr:cxnSp macro="">
      <xdr:nvCxnSpPr>
        <xdr:cNvPr id="5" name="直線矢印コネクタ 4"/>
        <xdr:cNvCxnSpPr/>
      </xdr:nvCxnSpPr>
      <xdr:spPr>
        <a:xfrm flipH="1">
          <a:off x="6102350" y="5791200"/>
          <a:ext cx="558800" cy="29210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520700</xdr:colOff>
      <xdr:row>9</xdr:row>
      <xdr:rowOff>57151</xdr:rowOff>
    </xdr:from>
    <xdr:to>
      <xdr:col>10</xdr:col>
      <xdr:colOff>558801</xdr:colOff>
      <xdr:row>15</xdr:row>
      <xdr:rowOff>50800</xdr:rowOff>
    </xdr:to>
    <xdr:cxnSp macro="">
      <xdr:nvCxnSpPr>
        <xdr:cNvPr id="6" name="直線矢印コネクタ 5"/>
        <xdr:cNvCxnSpPr/>
      </xdr:nvCxnSpPr>
      <xdr:spPr>
        <a:xfrm flipH="1">
          <a:off x="4178300" y="6661151"/>
          <a:ext cx="2476501" cy="98424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06"/>
  <sheetViews>
    <sheetView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8" sqref="D8"/>
    </sheetView>
  </sheetViews>
  <sheetFormatPr defaultRowHeight="13" x14ac:dyDescent="0.2"/>
  <cols>
    <col min="1" max="1" width="4.08984375" style="17" customWidth="1"/>
    <col min="2" max="3" width="14.26953125" style="17" customWidth="1"/>
    <col min="4" max="4" width="10.6328125" style="95" customWidth="1"/>
    <col min="5" max="6" width="10.6328125" style="17" customWidth="1"/>
    <col min="7" max="18" width="8.453125" style="17" customWidth="1"/>
    <col min="19" max="19" width="9.26953125" style="17" customWidth="1"/>
    <col min="20" max="22" width="8.453125" style="17" customWidth="1"/>
    <col min="23" max="23" width="8.453125" style="87" customWidth="1"/>
    <col min="24" max="24" width="26.90625" style="17" customWidth="1"/>
    <col min="25" max="28" width="8.453125" style="17" customWidth="1"/>
    <col min="29" max="29" width="17" style="17" customWidth="1"/>
    <col min="30" max="30" width="46.6328125" style="1" customWidth="1"/>
  </cols>
  <sheetData>
    <row r="1" spans="1:30" ht="17.25" customHeight="1" x14ac:dyDescent="0.2">
      <c r="A1" s="99" t="s">
        <v>100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7"/>
      <c r="S1" s="37"/>
      <c r="T1" s="26"/>
      <c r="U1" s="26"/>
      <c r="V1" s="26"/>
      <c r="W1" s="86"/>
      <c r="X1" s="26"/>
      <c r="Y1" s="26"/>
      <c r="Z1" s="26"/>
      <c r="AA1" s="26"/>
      <c r="AB1" s="26"/>
      <c r="AC1" s="26"/>
    </row>
    <row r="2" spans="1:30" ht="16.5" x14ac:dyDescent="0.2">
      <c r="A2" s="29" t="s">
        <v>96</v>
      </c>
      <c r="B2" s="30"/>
      <c r="C2" s="30"/>
      <c r="D2" s="91"/>
      <c r="E2" s="30" t="s">
        <v>97</v>
      </c>
      <c r="F2" s="31" t="s">
        <v>1</v>
      </c>
      <c r="G2" s="31" t="s">
        <v>2</v>
      </c>
      <c r="H2" s="31"/>
      <c r="I2" s="31"/>
      <c r="J2" s="31"/>
      <c r="K2" s="31"/>
      <c r="L2" s="31"/>
      <c r="M2" s="31"/>
      <c r="N2" s="31"/>
      <c r="O2" s="31"/>
      <c r="P2" s="27"/>
      <c r="Q2" s="27"/>
      <c r="R2" s="27"/>
      <c r="S2" s="27"/>
      <c r="T2" s="26"/>
      <c r="U2" s="26"/>
      <c r="V2" s="26"/>
      <c r="W2" s="86"/>
      <c r="X2" s="26"/>
      <c r="Y2" s="26"/>
      <c r="AD2" s="28"/>
    </row>
    <row r="3" spans="1:30" ht="16.5" x14ac:dyDescent="0.2">
      <c r="A3" s="29" t="s">
        <v>0</v>
      </c>
      <c r="B3" s="32"/>
      <c r="C3" s="32"/>
      <c r="D3" s="92"/>
      <c r="E3" s="32"/>
      <c r="F3" s="33"/>
      <c r="G3" s="32"/>
      <c r="H3" s="32"/>
      <c r="I3" s="32"/>
      <c r="J3" s="32"/>
      <c r="K3" s="32"/>
      <c r="L3" s="32"/>
      <c r="M3" s="32"/>
      <c r="N3" s="32"/>
      <c r="O3" s="32"/>
      <c r="P3" s="24"/>
      <c r="Q3" s="24"/>
      <c r="R3" s="37"/>
      <c r="S3" s="37"/>
    </row>
    <row r="4" spans="1:30" ht="24" x14ac:dyDescent="0.2">
      <c r="A4" s="25" t="s">
        <v>3</v>
      </c>
      <c r="B4" s="23" t="s">
        <v>22</v>
      </c>
      <c r="C4" s="23" t="s">
        <v>98</v>
      </c>
      <c r="D4" s="97" t="s">
        <v>99</v>
      </c>
      <c r="E4" s="25" t="s">
        <v>4</v>
      </c>
      <c r="F4" s="25" t="s">
        <v>5</v>
      </c>
      <c r="G4" s="18" t="s">
        <v>21</v>
      </c>
      <c r="H4" s="38" t="s">
        <v>20</v>
      </c>
      <c r="I4" s="18" t="s">
        <v>6</v>
      </c>
      <c r="J4" s="18" t="s">
        <v>7</v>
      </c>
      <c r="K4" s="65" t="s">
        <v>46</v>
      </c>
      <c r="L4" s="18" t="s">
        <v>8</v>
      </c>
      <c r="M4" s="18" t="s">
        <v>9</v>
      </c>
      <c r="N4" s="65" t="s">
        <v>47</v>
      </c>
      <c r="O4" s="65" t="s">
        <v>71</v>
      </c>
      <c r="P4" s="18" t="s">
        <v>10</v>
      </c>
      <c r="Q4" s="18" t="s">
        <v>11</v>
      </c>
      <c r="R4" s="65" t="s">
        <v>45</v>
      </c>
      <c r="S4" s="38" t="s">
        <v>18</v>
      </c>
      <c r="T4" s="18" t="s">
        <v>12</v>
      </c>
      <c r="U4" s="18" t="s">
        <v>13</v>
      </c>
      <c r="V4" s="65" t="s">
        <v>44</v>
      </c>
      <c r="W4" s="88"/>
      <c r="X4" s="18" t="s">
        <v>16</v>
      </c>
      <c r="Y4" s="18" t="s">
        <v>14</v>
      </c>
      <c r="Z4" s="18" t="s">
        <v>15</v>
      </c>
      <c r="AA4" s="66" t="s">
        <v>43</v>
      </c>
      <c r="AB4" s="66"/>
      <c r="AC4" s="18" t="s">
        <v>17</v>
      </c>
      <c r="AD4" s="34" t="s">
        <v>19</v>
      </c>
    </row>
    <row r="5" spans="1:30" ht="30" customHeight="1" x14ac:dyDescent="0.2">
      <c r="A5" s="76" t="s">
        <v>79</v>
      </c>
      <c r="B5" s="77" t="s">
        <v>95</v>
      </c>
      <c r="C5" s="90">
        <v>21336</v>
      </c>
      <c r="D5" s="93">
        <f ca="1">DATEDIF(C5,TODAY(),"Y")</f>
        <v>64</v>
      </c>
      <c r="E5" s="76" t="s">
        <v>35</v>
      </c>
      <c r="F5" s="77" t="s">
        <v>78</v>
      </c>
      <c r="G5" s="78">
        <v>44349</v>
      </c>
      <c r="H5" s="78" t="s">
        <v>37</v>
      </c>
      <c r="I5" s="79">
        <v>15.2</v>
      </c>
      <c r="J5" s="79">
        <v>16.8</v>
      </c>
      <c r="K5" s="80">
        <f>IFERROR(ROUND(MAX(I5:J5),2),0)</f>
        <v>16.8</v>
      </c>
      <c r="L5" s="79">
        <v>10.25</v>
      </c>
      <c r="M5" s="79">
        <v>11.7</v>
      </c>
      <c r="N5" s="80">
        <f>IFERROR(ROUND(MAX(L5:M5),2),0)</f>
        <v>11.7</v>
      </c>
      <c r="O5" s="80">
        <f>IFERROR(ROUND(MAX(K5,N5),2),0)</f>
        <v>16.8</v>
      </c>
      <c r="P5" s="79">
        <v>11.3</v>
      </c>
      <c r="Q5" s="79">
        <v>8</v>
      </c>
      <c r="R5" s="80">
        <f>IFERROR(ROUND(MAX(P5:Q5),2),0)</f>
        <v>11.3</v>
      </c>
      <c r="S5" s="81" t="s">
        <v>42</v>
      </c>
      <c r="T5" s="79">
        <v>7</v>
      </c>
      <c r="U5" s="79">
        <v>10</v>
      </c>
      <c r="V5" s="80">
        <f>IFERROR(ROUND(MIN(T5:U5),2),0)</f>
        <v>7</v>
      </c>
      <c r="W5" s="89"/>
      <c r="X5" s="82" t="s">
        <v>86</v>
      </c>
      <c r="Y5" s="83">
        <v>22</v>
      </c>
      <c r="Z5" s="83">
        <v>17</v>
      </c>
      <c r="AA5" s="80">
        <f>IFERROR(ROUND(MIN(Y5:Z5),2),0)</f>
        <v>17</v>
      </c>
      <c r="AB5" s="80"/>
      <c r="AC5" s="84" t="s">
        <v>94</v>
      </c>
      <c r="AD5" s="85" t="s">
        <v>36</v>
      </c>
    </row>
    <row r="6" spans="1:30" ht="30" customHeight="1" x14ac:dyDescent="0.2">
      <c r="A6" s="5">
        <v>1</v>
      </c>
      <c r="B6" s="7"/>
      <c r="C6" s="98"/>
      <c r="D6" s="93"/>
      <c r="E6" s="5"/>
      <c r="F6" s="7"/>
      <c r="G6" s="19"/>
      <c r="H6" s="19"/>
      <c r="I6" s="67"/>
      <c r="J6" s="67"/>
      <c r="K6" s="68">
        <f t="shared" ref="K6:K69" si="0">IFERROR(ROUND(MAX(I6:J6),2),0)</f>
        <v>0</v>
      </c>
      <c r="L6" s="67"/>
      <c r="M6" s="67"/>
      <c r="N6" s="68">
        <f t="shared" ref="N6:N69" si="1">IFERROR(ROUND(MAX(L6:M6),2),0)</f>
        <v>0</v>
      </c>
      <c r="O6" s="68">
        <f t="shared" ref="O6:O69" si="2">IFERROR(ROUND(MAX(K6,N6),2),0)</f>
        <v>0</v>
      </c>
      <c r="P6" s="67"/>
      <c r="Q6" s="67"/>
      <c r="R6" s="68">
        <f t="shared" ref="R6:R69" si="3">IFERROR(ROUND(MAX(P6:Q6),2),0)</f>
        <v>0</v>
      </c>
      <c r="S6" s="2"/>
      <c r="T6" s="67"/>
      <c r="U6" s="67"/>
      <c r="V6" s="68">
        <f t="shared" ref="V6:V69" si="4">IFERROR(ROUND(MIN(T6:U6),2),0)</f>
        <v>0</v>
      </c>
      <c r="W6" s="89"/>
      <c r="X6" s="70"/>
      <c r="Y6" s="69"/>
      <c r="Z6" s="69"/>
      <c r="AA6" s="68">
        <f t="shared" ref="AA6:AA69" si="5">IFERROR(ROUND(MIN(Y6:Z6),2),0)</f>
        <v>0</v>
      </c>
      <c r="AB6" s="68"/>
      <c r="AC6" s="14"/>
      <c r="AD6" s="50"/>
    </row>
    <row r="7" spans="1:30" ht="30" customHeight="1" x14ac:dyDescent="0.2">
      <c r="A7" s="5">
        <v>2</v>
      </c>
      <c r="B7" s="7"/>
      <c r="C7" s="7"/>
      <c r="D7" s="93"/>
      <c r="E7" s="5"/>
      <c r="F7" s="7"/>
      <c r="G7" s="19"/>
      <c r="H7" s="19"/>
      <c r="I7" s="67"/>
      <c r="J7" s="67"/>
      <c r="K7" s="68">
        <f t="shared" si="0"/>
        <v>0</v>
      </c>
      <c r="L7" s="67"/>
      <c r="M7" s="67"/>
      <c r="N7" s="68">
        <f t="shared" si="1"/>
        <v>0</v>
      </c>
      <c r="O7" s="68">
        <f t="shared" si="2"/>
        <v>0</v>
      </c>
      <c r="P7" s="67"/>
      <c r="Q7" s="67"/>
      <c r="R7" s="68">
        <f t="shared" si="3"/>
        <v>0</v>
      </c>
      <c r="S7" s="2"/>
      <c r="T7" s="67"/>
      <c r="U7" s="67"/>
      <c r="V7" s="68">
        <f t="shared" si="4"/>
        <v>0</v>
      </c>
      <c r="W7" s="89"/>
      <c r="X7" s="70"/>
      <c r="Y7" s="69"/>
      <c r="Z7" s="69"/>
      <c r="AA7" s="68">
        <f t="shared" si="5"/>
        <v>0</v>
      </c>
      <c r="AB7" s="68"/>
      <c r="AC7" s="14"/>
      <c r="AD7" s="50"/>
    </row>
    <row r="8" spans="1:30" ht="30" customHeight="1" x14ac:dyDescent="0.2">
      <c r="A8" s="5">
        <v>3</v>
      </c>
      <c r="B8" s="7"/>
      <c r="C8" s="7"/>
      <c r="D8" s="93"/>
      <c r="E8" s="5"/>
      <c r="F8" s="7"/>
      <c r="G8" s="19"/>
      <c r="H8" s="19"/>
      <c r="I8" s="67"/>
      <c r="J8" s="67"/>
      <c r="K8" s="68">
        <f t="shared" si="0"/>
        <v>0</v>
      </c>
      <c r="L8" s="67"/>
      <c r="M8" s="67"/>
      <c r="N8" s="68">
        <f t="shared" si="1"/>
        <v>0</v>
      </c>
      <c r="O8" s="68">
        <f t="shared" si="2"/>
        <v>0</v>
      </c>
      <c r="P8" s="67"/>
      <c r="Q8" s="67"/>
      <c r="R8" s="68">
        <f t="shared" si="3"/>
        <v>0</v>
      </c>
      <c r="S8" s="2"/>
      <c r="T8" s="67"/>
      <c r="U8" s="67"/>
      <c r="V8" s="68">
        <f t="shared" si="4"/>
        <v>0</v>
      </c>
      <c r="W8" s="89"/>
      <c r="X8" s="70"/>
      <c r="Y8" s="69"/>
      <c r="Z8" s="69"/>
      <c r="AA8" s="68">
        <f t="shared" si="5"/>
        <v>0</v>
      </c>
      <c r="AB8" s="68"/>
      <c r="AC8" s="14"/>
      <c r="AD8" s="35"/>
    </row>
    <row r="9" spans="1:30" ht="30" customHeight="1" x14ac:dyDescent="0.2">
      <c r="A9" s="5">
        <v>4</v>
      </c>
      <c r="B9" s="7"/>
      <c r="C9" s="7"/>
      <c r="D9" s="93"/>
      <c r="E9" s="5"/>
      <c r="F9" s="7"/>
      <c r="G9" s="19"/>
      <c r="H9" s="19"/>
      <c r="I9" s="67"/>
      <c r="J9" s="67"/>
      <c r="K9" s="68">
        <f t="shared" si="0"/>
        <v>0</v>
      </c>
      <c r="L9" s="67"/>
      <c r="M9" s="67"/>
      <c r="N9" s="68">
        <f t="shared" si="1"/>
        <v>0</v>
      </c>
      <c r="O9" s="68">
        <f t="shared" si="2"/>
        <v>0</v>
      </c>
      <c r="P9" s="67"/>
      <c r="Q9" s="67"/>
      <c r="R9" s="68">
        <f t="shared" si="3"/>
        <v>0</v>
      </c>
      <c r="S9" s="2"/>
      <c r="T9" s="67"/>
      <c r="U9" s="67"/>
      <c r="V9" s="68">
        <f t="shared" si="4"/>
        <v>0</v>
      </c>
      <c r="W9" s="89"/>
      <c r="X9" s="70"/>
      <c r="Y9" s="69"/>
      <c r="Z9" s="69"/>
      <c r="AA9" s="68">
        <f t="shared" si="5"/>
        <v>0</v>
      </c>
      <c r="AB9" s="68"/>
      <c r="AC9" s="14"/>
      <c r="AD9" s="35"/>
    </row>
    <row r="10" spans="1:30" ht="30" customHeight="1" x14ac:dyDescent="0.2">
      <c r="A10" s="5">
        <v>5</v>
      </c>
      <c r="B10" s="7"/>
      <c r="C10" s="7"/>
      <c r="D10" s="93"/>
      <c r="E10" s="5"/>
      <c r="F10" s="7"/>
      <c r="G10" s="19"/>
      <c r="H10" s="19"/>
      <c r="I10" s="67"/>
      <c r="J10" s="67"/>
      <c r="K10" s="68">
        <f t="shared" si="0"/>
        <v>0</v>
      </c>
      <c r="L10" s="67"/>
      <c r="M10" s="67"/>
      <c r="N10" s="68">
        <f t="shared" si="1"/>
        <v>0</v>
      </c>
      <c r="O10" s="68">
        <f t="shared" si="2"/>
        <v>0</v>
      </c>
      <c r="P10" s="67"/>
      <c r="Q10" s="67"/>
      <c r="R10" s="68">
        <f t="shared" si="3"/>
        <v>0</v>
      </c>
      <c r="S10" s="2"/>
      <c r="T10" s="67"/>
      <c r="U10" s="67"/>
      <c r="V10" s="68">
        <f t="shared" si="4"/>
        <v>0</v>
      </c>
      <c r="W10" s="89"/>
      <c r="X10" s="70"/>
      <c r="Y10" s="69"/>
      <c r="Z10" s="69"/>
      <c r="AA10" s="68">
        <f t="shared" si="5"/>
        <v>0</v>
      </c>
      <c r="AB10" s="68"/>
      <c r="AC10" s="14"/>
      <c r="AD10" s="35"/>
    </row>
    <row r="11" spans="1:30" ht="30" customHeight="1" x14ac:dyDescent="0.2">
      <c r="A11" s="5">
        <v>6</v>
      </c>
      <c r="B11" s="7"/>
      <c r="C11" s="7"/>
      <c r="D11" s="93"/>
      <c r="E11" s="5"/>
      <c r="F11" s="7"/>
      <c r="G11" s="19"/>
      <c r="H11" s="19"/>
      <c r="I11" s="67"/>
      <c r="J11" s="67"/>
      <c r="K11" s="68">
        <f t="shared" si="0"/>
        <v>0</v>
      </c>
      <c r="L11" s="67"/>
      <c r="M11" s="67"/>
      <c r="N11" s="68">
        <f t="shared" si="1"/>
        <v>0</v>
      </c>
      <c r="O11" s="68">
        <f t="shared" si="2"/>
        <v>0</v>
      </c>
      <c r="P11" s="67"/>
      <c r="Q11" s="67"/>
      <c r="R11" s="68">
        <f t="shared" si="3"/>
        <v>0</v>
      </c>
      <c r="S11" s="2"/>
      <c r="T11" s="67"/>
      <c r="U11" s="67"/>
      <c r="V11" s="68">
        <f t="shared" si="4"/>
        <v>0</v>
      </c>
      <c r="W11" s="89"/>
      <c r="X11" s="70"/>
      <c r="Y11" s="69"/>
      <c r="Z11" s="69"/>
      <c r="AA11" s="68">
        <f t="shared" si="5"/>
        <v>0</v>
      </c>
      <c r="AB11" s="68"/>
      <c r="AC11" s="14"/>
      <c r="AD11" s="35"/>
    </row>
    <row r="12" spans="1:30" ht="30" customHeight="1" x14ac:dyDescent="0.2">
      <c r="A12" s="5">
        <v>7</v>
      </c>
      <c r="B12" s="7"/>
      <c r="C12" s="7"/>
      <c r="D12" s="93"/>
      <c r="E12" s="5"/>
      <c r="F12" s="7"/>
      <c r="G12" s="19"/>
      <c r="H12" s="19"/>
      <c r="I12" s="67"/>
      <c r="J12" s="67"/>
      <c r="K12" s="68">
        <f t="shared" si="0"/>
        <v>0</v>
      </c>
      <c r="L12" s="67"/>
      <c r="M12" s="67"/>
      <c r="N12" s="68">
        <f t="shared" si="1"/>
        <v>0</v>
      </c>
      <c r="O12" s="68">
        <f t="shared" si="2"/>
        <v>0</v>
      </c>
      <c r="P12" s="67"/>
      <c r="Q12" s="67"/>
      <c r="R12" s="68">
        <f t="shared" si="3"/>
        <v>0</v>
      </c>
      <c r="S12" s="2"/>
      <c r="T12" s="67"/>
      <c r="U12" s="67"/>
      <c r="V12" s="68">
        <f t="shared" si="4"/>
        <v>0</v>
      </c>
      <c r="W12" s="89"/>
      <c r="X12" s="70"/>
      <c r="Y12" s="69"/>
      <c r="Z12" s="69"/>
      <c r="AA12" s="68">
        <f t="shared" si="5"/>
        <v>0</v>
      </c>
      <c r="AB12" s="68"/>
      <c r="AC12" s="14"/>
      <c r="AD12" s="35"/>
    </row>
    <row r="13" spans="1:30" ht="30" customHeight="1" x14ac:dyDescent="0.2">
      <c r="A13" s="5">
        <v>8</v>
      </c>
      <c r="B13" s="7"/>
      <c r="C13" s="7"/>
      <c r="D13" s="93"/>
      <c r="E13" s="5"/>
      <c r="F13" s="7"/>
      <c r="G13" s="19"/>
      <c r="H13" s="19"/>
      <c r="I13" s="67"/>
      <c r="J13" s="67"/>
      <c r="K13" s="68">
        <f t="shared" si="0"/>
        <v>0</v>
      </c>
      <c r="L13" s="67"/>
      <c r="M13" s="67"/>
      <c r="N13" s="68">
        <f t="shared" si="1"/>
        <v>0</v>
      </c>
      <c r="O13" s="68">
        <f t="shared" si="2"/>
        <v>0</v>
      </c>
      <c r="P13" s="67"/>
      <c r="Q13" s="67"/>
      <c r="R13" s="68">
        <f t="shared" si="3"/>
        <v>0</v>
      </c>
      <c r="S13" s="2"/>
      <c r="T13" s="67"/>
      <c r="U13" s="67"/>
      <c r="V13" s="68">
        <f t="shared" si="4"/>
        <v>0</v>
      </c>
      <c r="W13" s="89"/>
      <c r="X13" s="70"/>
      <c r="Y13" s="69"/>
      <c r="Z13" s="69"/>
      <c r="AA13" s="68">
        <f t="shared" si="5"/>
        <v>0</v>
      </c>
      <c r="AB13" s="68"/>
      <c r="AC13" s="14"/>
      <c r="AD13" s="35"/>
    </row>
    <row r="14" spans="1:30" ht="30" customHeight="1" x14ac:dyDescent="0.2">
      <c r="A14" s="5">
        <v>9</v>
      </c>
      <c r="B14" s="7"/>
      <c r="C14" s="7"/>
      <c r="D14" s="93"/>
      <c r="E14" s="5"/>
      <c r="F14" s="7"/>
      <c r="G14" s="19"/>
      <c r="H14" s="19"/>
      <c r="I14" s="67"/>
      <c r="J14" s="67"/>
      <c r="K14" s="68">
        <f t="shared" si="0"/>
        <v>0</v>
      </c>
      <c r="L14" s="67"/>
      <c r="M14" s="67"/>
      <c r="N14" s="68">
        <f t="shared" si="1"/>
        <v>0</v>
      </c>
      <c r="O14" s="68">
        <f t="shared" si="2"/>
        <v>0</v>
      </c>
      <c r="P14" s="67"/>
      <c r="Q14" s="67"/>
      <c r="R14" s="68">
        <f t="shared" si="3"/>
        <v>0</v>
      </c>
      <c r="S14" s="2"/>
      <c r="T14" s="67"/>
      <c r="U14" s="67"/>
      <c r="V14" s="68">
        <f t="shared" si="4"/>
        <v>0</v>
      </c>
      <c r="W14" s="89"/>
      <c r="X14" s="70"/>
      <c r="Y14" s="69"/>
      <c r="Z14" s="69"/>
      <c r="AA14" s="68">
        <f t="shared" si="5"/>
        <v>0</v>
      </c>
      <c r="AB14" s="68"/>
      <c r="AC14" s="14"/>
      <c r="AD14" s="35"/>
    </row>
    <row r="15" spans="1:30" ht="30" customHeight="1" x14ac:dyDescent="0.2">
      <c r="A15" s="5">
        <v>10</v>
      </c>
      <c r="B15" s="7"/>
      <c r="C15" s="7"/>
      <c r="D15" s="93"/>
      <c r="E15" s="5"/>
      <c r="F15" s="7"/>
      <c r="G15" s="19"/>
      <c r="H15" s="19"/>
      <c r="I15" s="67"/>
      <c r="J15" s="67"/>
      <c r="K15" s="68">
        <f t="shared" si="0"/>
        <v>0</v>
      </c>
      <c r="L15" s="67"/>
      <c r="M15" s="67"/>
      <c r="N15" s="68">
        <f t="shared" si="1"/>
        <v>0</v>
      </c>
      <c r="O15" s="68">
        <f t="shared" si="2"/>
        <v>0</v>
      </c>
      <c r="P15" s="67"/>
      <c r="Q15" s="67"/>
      <c r="R15" s="68">
        <f t="shared" si="3"/>
        <v>0</v>
      </c>
      <c r="S15" s="2"/>
      <c r="T15" s="67"/>
      <c r="U15" s="67"/>
      <c r="V15" s="68">
        <f t="shared" si="4"/>
        <v>0</v>
      </c>
      <c r="W15" s="89"/>
      <c r="X15" s="70"/>
      <c r="Y15" s="69"/>
      <c r="Z15" s="69"/>
      <c r="AA15" s="68">
        <f t="shared" si="5"/>
        <v>0</v>
      </c>
      <c r="AB15" s="68"/>
      <c r="AC15" s="14"/>
      <c r="AD15" s="35"/>
    </row>
    <row r="16" spans="1:30" ht="30" customHeight="1" x14ac:dyDescent="0.2">
      <c r="A16" s="5">
        <v>11</v>
      </c>
      <c r="B16" s="6"/>
      <c r="C16" s="6"/>
      <c r="D16" s="93"/>
      <c r="E16" s="5"/>
      <c r="F16" s="7"/>
      <c r="G16" s="19"/>
      <c r="H16" s="19"/>
      <c r="I16" s="67"/>
      <c r="J16" s="67"/>
      <c r="K16" s="68">
        <f t="shared" si="0"/>
        <v>0</v>
      </c>
      <c r="L16" s="67"/>
      <c r="M16" s="67"/>
      <c r="N16" s="68">
        <f t="shared" si="1"/>
        <v>0</v>
      </c>
      <c r="O16" s="68">
        <f t="shared" si="2"/>
        <v>0</v>
      </c>
      <c r="P16" s="67"/>
      <c r="Q16" s="67"/>
      <c r="R16" s="68">
        <f t="shared" si="3"/>
        <v>0</v>
      </c>
      <c r="S16" s="2"/>
      <c r="T16" s="67"/>
      <c r="U16" s="67"/>
      <c r="V16" s="68">
        <f t="shared" si="4"/>
        <v>0</v>
      </c>
      <c r="W16" s="89"/>
      <c r="X16" s="70"/>
      <c r="Y16" s="69"/>
      <c r="Z16" s="69"/>
      <c r="AA16" s="68">
        <f t="shared" si="5"/>
        <v>0</v>
      </c>
      <c r="AB16" s="68"/>
      <c r="AC16" s="14"/>
      <c r="AD16" s="35"/>
    </row>
    <row r="17" spans="1:30" ht="30" customHeight="1" x14ac:dyDescent="0.2">
      <c r="A17" s="5">
        <v>12</v>
      </c>
      <c r="B17" s="7"/>
      <c r="C17" s="7"/>
      <c r="D17" s="93"/>
      <c r="E17" s="5"/>
      <c r="F17" s="7"/>
      <c r="G17" s="19"/>
      <c r="H17" s="19"/>
      <c r="I17" s="67"/>
      <c r="J17" s="67"/>
      <c r="K17" s="68">
        <f t="shared" si="0"/>
        <v>0</v>
      </c>
      <c r="L17" s="67"/>
      <c r="M17" s="67"/>
      <c r="N17" s="68">
        <f t="shared" si="1"/>
        <v>0</v>
      </c>
      <c r="O17" s="68">
        <f t="shared" si="2"/>
        <v>0</v>
      </c>
      <c r="P17" s="67"/>
      <c r="Q17" s="67"/>
      <c r="R17" s="68">
        <f t="shared" si="3"/>
        <v>0</v>
      </c>
      <c r="S17" s="2"/>
      <c r="T17" s="67"/>
      <c r="U17" s="67"/>
      <c r="V17" s="68">
        <f t="shared" si="4"/>
        <v>0</v>
      </c>
      <c r="W17" s="89"/>
      <c r="X17" s="70"/>
      <c r="Y17" s="69"/>
      <c r="Z17" s="69"/>
      <c r="AA17" s="68">
        <f t="shared" si="5"/>
        <v>0</v>
      </c>
      <c r="AB17" s="68"/>
      <c r="AC17" s="14"/>
      <c r="AD17" s="35"/>
    </row>
    <row r="18" spans="1:30" ht="30" customHeight="1" x14ac:dyDescent="0.2">
      <c r="A18" s="5">
        <v>13</v>
      </c>
      <c r="B18" s="7"/>
      <c r="C18" s="7"/>
      <c r="D18" s="93"/>
      <c r="E18" s="5"/>
      <c r="F18" s="7"/>
      <c r="G18" s="19"/>
      <c r="H18" s="19"/>
      <c r="I18" s="67"/>
      <c r="J18" s="67"/>
      <c r="K18" s="68">
        <f t="shared" si="0"/>
        <v>0</v>
      </c>
      <c r="L18" s="67"/>
      <c r="M18" s="67"/>
      <c r="N18" s="68">
        <f t="shared" si="1"/>
        <v>0</v>
      </c>
      <c r="O18" s="68">
        <f t="shared" si="2"/>
        <v>0</v>
      </c>
      <c r="P18" s="67"/>
      <c r="Q18" s="67"/>
      <c r="R18" s="68">
        <f t="shared" si="3"/>
        <v>0</v>
      </c>
      <c r="S18" s="2"/>
      <c r="T18" s="67"/>
      <c r="U18" s="67"/>
      <c r="V18" s="68">
        <f t="shared" si="4"/>
        <v>0</v>
      </c>
      <c r="W18" s="89"/>
      <c r="X18" s="70"/>
      <c r="Y18" s="69"/>
      <c r="Z18" s="69"/>
      <c r="AA18" s="68">
        <f t="shared" si="5"/>
        <v>0</v>
      </c>
      <c r="AB18" s="68"/>
      <c r="AC18" s="14"/>
      <c r="AD18" s="36"/>
    </row>
    <row r="19" spans="1:30" ht="30" customHeight="1" x14ac:dyDescent="0.2">
      <c r="A19" s="5">
        <v>14</v>
      </c>
      <c r="B19" s="6"/>
      <c r="C19" s="6"/>
      <c r="D19" s="93"/>
      <c r="E19" s="5"/>
      <c r="F19" s="7"/>
      <c r="G19" s="19"/>
      <c r="H19" s="19"/>
      <c r="I19" s="67"/>
      <c r="J19" s="67"/>
      <c r="K19" s="68">
        <f t="shared" si="0"/>
        <v>0</v>
      </c>
      <c r="L19" s="67"/>
      <c r="M19" s="67"/>
      <c r="N19" s="68">
        <f t="shared" si="1"/>
        <v>0</v>
      </c>
      <c r="O19" s="68">
        <f t="shared" si="2"/>
        <v>0</v>
      </c>
      <c r="P19" s="67"/>
      <c r="Q19" s="67"/>
      <c r="R19" s="68">
        <f t="shared" si="3"/>
        <v>0</v>
      </c>
      <c r="S19" s="2"/>
      <c r="T19" s="67"/>
      <c r="U19" s="67"/>
      <c r="V19" s="68">
        <f t="shared" si="4"/>
        <v>0</v>
      </c>
      <c r="W19" s="89"/>
      <c r="X19" s="70"/>
      <c r="Y19" s="69"/>
      <c r="Z19" s="69"/>
      <c r="AA19" s="68">
        <f t="shared" si="5"/>
        <v>0</v>
      </c>
      <c r="AB19" s="68"/>
      <c r="AC19" s="14"/>
      <c r="AD19" s="35"/>
    </row>
    <row r="20" spans="1:30" ht="30" customHeight="1" x14ac:dyDescent="0.2">
      <c r="A20" s="5">
        <v>15</v>
      </c>
      <c r="B20" s="6"/>
      <c r="C20" s="6"/>
      <c r="D20" s="93"/>
      <c r="E20" s="5"/>
      <c r="F20" s="7"/>
      <c r="G20" s="19"/>
      <c r="H20" s="19"/>
      <c r="I20" s="67"/>
      <c r="J20" s="67"/>
      <c r="K20" s="68">
        <f t="shared" si="0"/>
        <v>0</v>
      </c>
      <c r="L20" s="67"/>
      <c r="M20" s="67"/>
      <c r="N20" s="68">
        <f t="shared" si="1"/>
        <v>0</v>
      </c>
      <c r="O20" s="68">
        <f t="shared" si="2"/>
        <v>0</v>
      </c>
      <c r="P20" s="67"/>
      <c r="Q20" s="67"/>
      <c r="R20" s="68">
        <f t="shared" si="3"/>
        <v>0</v>
      </c>
      <c r="S20" s="2"/>
      <c r="T20" s="67"/>
      <c r="U20" s="67"/>
      <c r="V20" s="68">
        <f t="shared" si="4"/>
        <v>0</v>
      </c>
      <c r="W20" s="89"/>
      <c r="X20" s="70"/>
      <c r="Y20" s="69"/>
      <c r="Z20" s="69"/>
      <c r="AA20" s="68">
        <f t="shared" si="5"/>
        <v>0</v>
      </c>
      <c r="AB20" s="68"/>
      <c r="AC20" s="14"/>
      <c r="AD20" s="35"/>
    </row>
    <row r="21" spans="1:30" ht="30" customHeight="1" x14ac:dyDescent="0.2">
      <c r="A21" s="5">
        <v>16</v>
      </c>
      <c r="B21" s="6"/>
      <c r="C21" s="6"/>
      <c r="D21" s="93"/>
      <c r="E21" s="5"/>
      <c r="F21" s="7"/>
      <c r="G21" s="19"/>
      <c r="H21" s="19"/>
      <c r="I21" s="67"/>
      <c r="J21" s="67"/>
      <c r="K21" s="68">
        <f t="shared" si="0"/>
        <v>0</v>
      </c>
      <c r="L21" s="67"/>
      <c r="M21" s="67"/>
      <c r="N21" s="68">
        <f t="shared" si="1"/>
        <v>0</v>
      </c>
      <c r="O21" s="68">
        <f t="shared" si="2"/>
        <v>0</v>
      </c>
      <c r="P21" s="67"/>
      <c r="Q21" s="67"/>
      <c r="R21" s="68">
        <f t="shared" si="3"/>
        <v>0</v>
      </c>
      <c r="S21" s="2"/>
      <c r="T21" s="67"/>
      <c r="U21" s="67"/>
      <c r="V21" s="68">
        <f t="shared" si="4"/>
        <v>0</v>
      </c>
      <c r="W21" s="89"/>
      <c r="X21" s="70"/>
      <c r="Y21" s="69"/>
      <c r="Z21" s="69"/>
      <c r="AA21" s="68">
        <f t="shared" si="5"/>
        <v>0</v>
      </c>
      <c r="AB21" s="68"/>
      <c r="AC21" s="14"/>
      <c r="AD21" s="35"/>
    </row>
    <row r="22" spans="1:30" ht="30" customHeight="1" x14ac:dyDescent="0.2">
      <c r="A22" s="5">
        <v>17</v>
      </c>
      <c r="B22" s="10"/>
      <c r="C22" s="10"/>
      <c r="D22" s="93"/>
      <c r="E22" s="5"/>
      <c r="F22" s="7"/>
      <c r="G22" s="19"/>
      <c r="H22" s="19"/>
      <c r="I22" s="67"/>
      <c r="J22" s="67"/>
      <c r="K22" s="68">
        <f t="shared" si="0"/>
        <v>0</v>
      </c>
      <c r="L22" s="67"/>
      <c r="M22" s="67"/>
      <c r="N22" s="68">
        <f t="shared" si="1"/>
        <v>0</v>
      </c>
      <c r="O22" s="68">
        <f t="shared" si="2"/>
        <v>0</v>
      </c>
      <c r="P22" s="67"/>
      <c r="Q22" s="67"/>
      <c r="R22" s="68">
        <f t="shared" si="3"/>
        <v>0</v>
      </c>
      <c r="S22" s="2"/>
      <c r="T22" s="67"/>
      <c r="U22" s="67"/>
      <c r="V22" s="68">
        <f t="shared" si="4"/>
        <v>0</v>
      </c>
      <c r="W22" s="89"/>
      <c r="X22" s="70"/>
      <c r="Y22" s="69"/>
      <c r="Z22" s="69"/>
      <c r="AA22" s="68">
        <f t="shared" si="5"/>
        <v>0</v>
      </c>
      <c r="AB22" s="68"/>
      <c r="AC22" s="14"/>
      <c r="AD22" s="35"/>
    </row>
    <row r="23" spans="1:30" ht="30" customHeight="1" x14ac:dyDescent="0.2">
      <c r="A23" s="5">
        <v>18</v>
      </c>
      <c r="B23" s="10"/>
      <c r="C23" s="10"/>
      <c r="D23" s="93"/>
      <c r="E23" s="5"/>
      <c r="F23" s="7"/>
      <c r="G23" s="19"/>
      <c r="H23" s="19"/>
      <c r="I23" s="67"/>
      <c r="J23" s="67"/>
      <c r="K23" s="68">
        <f t="shared" si="0"/>
        <v>0</v>
      </c>
      <c r="L23" s="67"/>
      <c r="M23" s="67"/>
      <c r="N23" s="68">
        <f t="shared" si="1"/>
        <v>0</v>
      </c>
      <c r="O23" s="68">
        <f t="shared" si="2"/>
        <v>0</v>
      </c>
      <c r="P23" s="67"/>
      <c r="Q23" s="67"/>
      <c r="R23" s="68">
        <f t="shared" si="3"/>
        <v>0</v>
      </c>
      <c r="S23" s="2"/>
      <c r="T23" s="67"/>
      <c r="U23" s="67"/>
      <c r="V23" s="68">
        <f t="shared" si="4"/>
        <v>0</v>
      </c>
      <c r="W23" s="89"/>
      <c r="X23" s="70"/>
      <c r="Y23" s="69"/>
      <c r="Z23" s="69"/>
      <c r="AA23" s="68">
        <f t="shared" si="5"/>
        <v>0</v>
      </c>
      <c r="AB23" s="68"/>
      <c r="AC23" s="14"/>
      <c r="AD23" s="35"/>
    </row>
    <row r="24" spans="1:30" ht="30" customHeight="1" x14ac:dyDescent="0.2">
      <c r="A24" s="5">
        <v>19</v>
      </c>
      <c r="B24" s="10"/>
      <c r="C24" s="10"/>
      <c r="D24" s="93"/>
      <c r="E24" s="5"/>
      <c r="F24" s="7"/>
      <c r="G24" s="19"/>
      <c r="H24" s="19"/>
      <c r="I24" s="67"/>
      <c r="J24" s="67"/>
      <c r="K24" s="68">
        <f t="shared" si="0"/>
        <v>0</v>
      </c>
      <c r="L24" s="67"/>
      <c r="M24" s="67"/>
      <c r="N24" s="68">
        <f t="shared" si="1"/>
        <v>0</v>
      </c>
      <c r="O24" s="68">
        <f t="shared" si="2"/>
        <v>0</v>
      </c>
      <c r="P24" s="67"/>
      <c r="Q24" s="67"/>
      <c r="R24" s="68">
        <f t="shared" si="3"/>
        <v>0</v>
      </c>
      <c r="S24" s="2"/>
      <c r="T24" s="67"/>
      <c r="U24" s="67"/>
      <c r="V24" s="68">
        <f t="shared" si="4"/>
        <v>0</v>
      </c>
      <c r="W24" s="89"/>
      <c r="X24" s="70"/>
      <c r="Y24" s="69"/>
      <c r="Z24" s="69"/>
      <c r="AA24" s="68">
        <f t="shared" si="5"/>
        <v>0</v>
      </c>
      <c r="AB24" s="68"/>
      <c r="AC24" s="14"/>
      <c r="AD24" s="35"/>
    </row>
    <row r="25" spans="1:30" ht="30" customHeight="1" x14ac:dyDescent="0.2">
      <c r="A25" s="5">
        <v>20</v>
      </c>
      <c r="B25" s="10"/>
      <c r="C25" s="10"/>
      <c r="D25" s="93"/>
      <c r="E25" s="5"/>
      <c r="F25" s="7"/>
      <c r="G25" s="19"/>
      <c r="H25" s="19"/>
      <c r="I25" s="67"/>
      <c r="J25" s="67"/>
      <c r="K25" s="68">
        <f t="shared" si="0"/>
        <v>0</v>
      </c>
      <c r="L25" s="67"/>
      <c r="M25" s="67"/>
      <c r="N25" s="68">
        <f t="shared" si="1"/>
        <v>0</v>
      </c>
      <c r="O25" s="68">
        <f t="shared" si="2"/>
        <v>0</v>
      </c>
      <c r="P25" s="67"/>
      <c r="Q25" s="67"/>
      <c r="R25" s="68">
        <f t="shared" si="3"/>
        <v>0</v>
      </c>
      <c r="S25" s="2"/>
      <c r="T25" s="67"/>
      <c r="U25" s="67"/>
      <c r="V25" s="68">
        <f t="shared" si="4"/>
        <v>0</v>
      </c>
      <c r="W25" s="89"/>
      <c r="X25" s="70"/>
      <c r="Y25" s="69"/>
      <c r="Z25" s="69"/>
      <c r="AA25" s="68">
        <f t="shared" si="5"/>
        <v>0</v>
      </c>
      <c r="AB25" s="68"/>
      <c r="AC25" s="14"/>
      <c r="AD25" s="35"/>
    </row>
    <row r="26" spans="1:30" ht="30" customHeight="1" x14ac:dyDescent="0.2">
      <c r="A26" s="5">
        <v>21</v>
      </c>
      <c r="B26" s="10"/>
      <c r="C26" s="10"/>
      <c r="D26" s="93"/>
      <c r="E26" s="5"/>
      <c r="F26" s="7"/>
      <c r="G26" s="19"/>
      <c r="H26" s="19"/>
      <c r="I26" s="67"/>
      <c r="J26" s="67"/>
      <c r="K26" s="68">
        <f t="shared" si="0"/>
        <v>0</v>
      </c>
      <c r="L26" s="67"/>
      <c r="M26" s="67"/>
      <c r="N26" s="68">
        <f t="shared" si="1"/>
        <v>0</v>
      </c>
      <c r="O26" s="68">
        <f t="shared" si="2"/>
        <v>0</v>
      </c>
      <c r="P26" s="67"/>
      <c r="Q26" s="67"/>
      <c r="R26" s="68">
        <f t="shared" si="3"/>
        <v>0</v>
      </c>
      <c r="S26" s="2"/>
      <c r="T26" s="67"/>
      <c r="U26" s="67"/>
      <c r="V26" s="68">
        <f t="shared" si="4"/>
        <v>0</v>
      </c>
      <c r="W26" s="89"/>
      <c r="X26" s="70"/>
      <c r="Y26" s="69"/>
      <c r="Z26" s="69"/>
      <c r="AA26" s="68">
        <f t="shared" si="5"/>
        <v>0</v>
      </c>
      <c r="AB26" s="68"/>
      <c r="AC26" s="14"/>
      <c r="AD26" s="35"/>
    </row>
    <row r="27" spans="1:30" ht="30" customHeight="1" x14ac:dyDescent="0.2">
      <c r="A27" s="5">
        <v>22</v>
      </c>
      <c r="B27" s="10"/>
      <c r="C27" s="10"/>
      <c r="D27" s="93"/>
      <c r="E27" s="5"/>
      <c r="F27" s="7"/>
      <c r="G27" s="19"/>
      <c r="H27" s="19"/>
      <c r="I27" s="67"/>
      <c r="J27" s="67"/>
      <c r="K27" s="68">
        <f t="shared" si="0"/>
        <v>0</v>
      </c>
      <c r="L27" s="67"/>
      <c r="M27" s="67"/>
      <c r="N27" s="68">
        <f t="shared" si="1"/>
        <v>0</v>
      </c>
      <c r="O27" s="68">
        <f t="shared" si="2"/>
        <v>0</v>
      </c>
      <c r="P27" s="67"/>
      <c r="Q27" s="67"/>
      <c r="R27" s="68">
        <f t="shared" si="3"/>
        <v>0</v>
      </c>
      <c r="S27" s="2"/>
      <c r="T27" s="67"/>
      <c r="U27" s="67"/>
      <c r="V27" s="68">
        <f t="shared" si="4"/>
        <v>0</v>
      </c>
      <c r="W27" s="89"/>
      <c r="X27" s="70"/>
      <c r="Y27" s="69"/>
      <c r="Z27" s="69"/>
      <c r="AA27" s="68">
        <f t="shared" si="5"/>
        <v>0</v>
      </c>
      <c r="AB27" s="68"/>
      <c r="AC27" s="14"/>
      <c r="AD27" s="35"/>
    </row>
    <row r="28" spans="1:30" ht="30" customHeight="1" x14ac:dyDescent="0.2">
      <c r="A28" s="5">
        <v>23</v>
      </c>
      <c r="B28" s="10"/>
      <c r="C28" s="10"/>
      <c r="D28" s="93"/>
      <c r="E28" s="5"/>
      <c r="F28" s="7"/>
      <c r="G28" s="19"/>
      <c r="H28" s="19"/>
      <c r="I28" s="67"/>
      <c r="J28" s="67"/>
      <c r="K28" s="68">
        <f t="shared" si="0"/>
        <v>0</v>
      </c>
      <c r="L28" s="67"/>
      <c r="M28" s="67"/>
      <c r="N28" s="68">
        <f t="shared" si="1"/>
        <v>0</v>
      </c>
      <c r="O28" s="68">
        <f t="shared" si="2"/>
        <v>0</v>
      </c>
      <c r="P28" s="67"/>
      <c r="Q28" s="67"/>
      <c r="R28" s="68">
        <f t="shared" si="3"/>
        <v>0</v>
      </c>
      <c r="S28" s="2"/>
      <c r="T28" s="67"/>
      <c r="U28" s="67"/>
      <c r="V28" s="68">
        <f t="shared" si="4"/>
        <v>0</v>
      </c>
      <c r="W28" s="89"/>
      <c r="X28" s="70"/>
      <c r="Y28" s="69"/>
      <c r="Z28" s="69"/>
      <c r="AA28" s="68">
        <f t="shared" si="5"/>
        <v>0</v>
      </c>
      <c r="AB28" s="68"/>
      <c r="AC28" s="14"/>
      <c r="AD28" s="35"/>
    </row>
    <row r="29" spans="1:30" ht="30" customHeight="1" x14ac:dyDescent="0.2">
      <c r="A29" s="5">
        <v>24</v>
      </c>
      <c r="B29" s="10"/>
      <c r="C29" s="10"/>
      <c r="D29" s="93"/>
      <c r="E29" s="5"/>
      <c r="F29" s="7"/>
      <c r="G29" s="19"/>
      <c r="H29" s="19"/>
      <c r="I29" s="67"/>
      <c r="J29" s="67"/>
      <c r="K29" s="68">
        <f t="shared" si="0"/>
        <v>0</v>
      </c>
      <c r="L29" s="67"/>
      <c r="M29" s="67"/>
      <c r="N29" s="68">
        <f t="shared" si="1"/>
        <v>0</v>
      </c>
      <c r="O29" s="68">
        <f t="shared" si="2"/>
        <v>0</v>
      </c>
      <c r="P29" s="67"/>
      <c r="Q29" s="67"/>
      <c r="R29" s="68">
        <f t="shared" si="3"/>
        <v>0</v>
      </c>
      <c r="S29" s="2"/>
      <c r="T29" s="67"/>
      <c r="U29" s="67"/>
      <c r="V29" s="68">
        <f t="shared" si="4"/>
        <v>0</v>
      </c>
      <c r="W29" s="89"/>
      <c r="X29" s="70"/>
      <c r="Y29" s="69"/>
      <c r="Z29" s="69"/>
      <c r="AA29" s="68">
        <f t="shared" si="5"/>
        <v>0</v>
      </c>
      <c r="AB29" s="68"/>
      <c r="AC29" s="14"/>
      <c r="AD29" s="35"/>
    </row>
    <row r="30" spans="1:30" ht="30" customHeight="1" x14ac:dyDescent="0.2">
      <c r="A30" s="5">
        <v>25</v>
      </c>
      <c r="B30" s="10"/>
      <c r="C30" s="10"/>
      <c r="D30" s="93"/>
      <c r="E30" s="5"/>
      <c r="F30" s="7"/>
      <c r="G30" s="19"/>
      <c r="H30" s="19"/>
      <c r="I30" s="67"/>
      <c r="J30" s="67"/>
      <c r="K30" s="68">
        <f t="shared" si="0"/>
        <v>0</v>
      </c>
      <c r="L30" s="67"/>
      <c r="M30" s="67"/>
      <c r="N30" s="68">
        <f t="shared" si="1"/>
        <v>0</v>
      </c>
      <c r="O30" s="68">
        <f t="shared" si="2"/>
        <v>0</v>
      </c>
      <c r="P30" s="67"/>
      <c r="Q30" s="67"/>
      <c r="R30" s="68">
        <f t="shared" si="3"/>
        <v>0</v>
      </c>
      <c r="S30" s="2"/>
      <c r="T30" s="67"/>
      <c r="U30" s="67"/>
      <c r="V30" s="68">
        <f t="shared" si="4"/>
        <v>0</v>
      </c>
      <c r="W30" s="89"/>
      <c r="X30" s="70"/>
      <c r="Y30" s="69"/>
      <c r="Z30" s="69"/>
      <c r="AA30" s="68">
        <f t="shared" si="5"/>
        <v>0</v>
      </c>
      <c r="AB30" s="68"/>
      <c r="AC30" s="14"/>
      <c r="AD30" s="35"/>
    </row>
    <row r="31" spans="1:30" ht="30" customHeight="1" x14ac:dyDescent="0.2">
      <c r="A31" s="5">
        <v>26</v>
      </c>
      <c r="B31" s="10"/>
      <c r="C31" s="10"/>
      <c r="D31" s="93"/>
      <c r="E31" s="5"/>
      <c r="F31" s="7"/>
      <c r="G31" s="19"/>
      <c r="H31" s="19"/>
      <c r="I31" s="67"/>
      <c r="J31" s="67"/>
      <c r="K31" s="68">
        <f t="shared" si="0"/>
        <v>0</v>
      </c>
      <c r="L31" s="67"/>
      <c r="M31" s="67"/>
      <c r="N31" s="68">
        <f t="shared" si="1"/>
        <v>0</v>
      </c>
      <c r="O31" s="68">
        <f t="shared" si="2"/>
        <v>0</v>
      </c>
      <c r="P31" s="67"/>
      <c r="Q31" s="67"/>
      <c r="R31" s="68">
        <f t="shared" si="3"/>
        <v>0</v>
      </c>
      <c r="S31" s="2"/>
      <c r="T31" s="67"/>
      <c r="U31" s="67"/>
      <c r="V31" s="68">
        <f t="shared" si="4"/>
        <v>0</v>
      </c>
      <c r="W31" s="89"/>
      <c r="X31" s="70"/>
      <c r="Y31" s="69"/>
      <c r="Z31" s="69"/>
      <c r="AA31" s="68">
        <f t="shared" si="5"/>
        <v>0</v>
      </c>
      <c r="AB31" s="68"/>
      <c r="AC31" s="22"/>
      <c r="AD31" s="35"/>
    </row>
    <row r="32" spans="1:30" ht="30" customHeight="1" x14ac:dyDescent="0.2">
      <c r="A32" s="5">
        <v>27</v>
      </c>
      <c r="B32" s="10"/>
      <c r="C32" s="10"/>
      <c r="D32" s="93"/>
      <c r="E32" s="5"/>
      <c r="F32" s="7"/>
      <c r="G32" s="19"/>
      <c r="H32" s="19"/>
      <c r="I32" s="67"/>
      <c r="J32" s="67"/>
      <c r="K32" s="68">
        <f t="shared" si="0"/>
        <v>0</v>
      </c>
      <c r="L32" s="67"/>
      <c r="M32" s="67"/>
      <c r="N32" s="68">
        <f t="shared" si="1"/>
        <v>0</v>
      </c>
      <c r="O32" s="68">
        <f t="shared" si="2"/>
        <v>0</v>
      </c>
      <c r="P32" s="67"/>
      <c r="Q32" s="67"/>
      <c r="R32" s="68">
        <f t="shared" si="3"/>
        <v>0</v>
      </c>
      <c r="S32" s="2"/>
      <c r="T32" s="67"/>
      <c r="U32" s="67"/>
      <c r="V32" s="68">
        <f t="shared" si="4"/>
        <v>0</v>
      </c>
      <c r="W32" s="89"/>
      <c r="X32" s="71"/>
      <c r="Y32" s="69"/>
      <c r="Z32" s="69"/>
      <c r="AA32" s="68">
        <f t="shared" si="5"/>
        <v>0</v>
      </c>
      <c r="AB32" s="68"/>
      <c r="AC32" s="22"/>
      <c r="AD32" s="35"/>
    </row>
    <row r="33" spans="1:30" ht="30" customHeight="1" x14ac:dyDescent="0.2">
      <c r="A33" s="5">
        <v>28</v>
      </c>
      <c r="B33" s="10"/>
      <c r="C33" s="10"/>
      <c r="D33" s="93"/>
      <c r="E33" s="5"/>
      <c r="F33" s="7"/>
      <c r="G33" s="19"/>
      <c r="H33" s="19"/>
      <c r="I33" s="67"/>
      <c r="J33" s="67"/>
      <c r="K33" s="68">
        <f t="shared" si="0"/>
        <v>0</v>
      </c>
      <c r="L33" s="67"/>
      <c r="M33" s="67"/>
      <c r="N33" s="68">
        <f t="shared" si="1"/>
        <v>0</v>
      </c>
      <c r="O33" s="68">
        <f t="shared" si="2"/>
        <v>0</v>
      </c>
      <c r="P33" s="67"/>
      <c r="Q33" s="67"/>
      <c r="R33" s="68">
        <f t="shared" si="3"/>
        <v>0</v>
      </c>
      <c r="S33" s="2"/>
      <c r="T33" s="67"/>
      <c r="U33" s="67"/>
      <c r="V33" s="68">
        <f t="shared" si="4"/>
        <v>0</v>
      </c>
      <c r="W33" s="89"/>
      <c r="X33" s="71"/>
      <c r="Y33" s="69"/>
      <c r="Z33" s="69"/>
      <c r="AA33" s="68">
        <f t="shared" si="5"/>
        <v>0</v>
      </c>
      <c r="AB33" s="68"/>
      <c r="AC33" s="22"/>
      <c r="AD33" s="35"/>
    </row>
    <row r="34" spans="1:30" ht="30" customHeight="1" x14ac:dyDescent="0.2">
      <c r="A34" s="5">
        <v>29</v>
      </c>
      <c r="B34" s="10"/>
      <c r="C34" s="10"/>
      <c r="D34" s="93"/>
      <c r="E34" s="5"/>
      <c r="F34" s="7"/>
      <c r="G34" s="19"/>
      <c r="H34" s="19"/>
      <c r="I34" s="67"/>
      <c r="J34" s="67"/>
      <c r="K34" s="68">
        <f t="shared" si="0"/>
        <v>0</v>
      </c>
      <c r="L34" s="67"/>
      <c r="M34" s="67"/>
      <c r="N34" s="68">
        <f t="shared" si="1"/>
        <v>0</v>
      </c>
      <c r="O34" s="68">
        <f t="shared" si="2"/>
        <v>0</v>
      </c>
      <c r="P34" s="67"/>
      <c r="Q34" s="67"/>
      <c r="R34" s="68">
        <f t="shared" si="3"/>
        <v>0</v>
      </c>
      <c r="S34" s="2"/>
      <c r="T34" s="67"/>
      <c r="U34" s="67"/>
      <c r="V34" s="68">
        <f t="shared" si="4"/>
        <v>0</v>
      </c>
      <c r="W34" s="89"/>
      <c r="X34" s="71"/>
      <c r="Y34" s="69"/>
      <c r="Z34" s="69"/>
      <c r="AA34" s="68">
        <f t="shared" si="5"/>
        <v>0</v>
      </c>
      <c r="AB34" s="68"/>
      <c r="AC34" s="22"/>
      <c r="AD34" s="35"/>
    </row>
    <row r="35" spans="1:30" ht="30" customHeight="1" x14ac:dyDescent="0.2">
      <c r="A35" s="5">
        <v>30</v>
      </c>
      <c r="B35" s="20"/>
      <c r="C35" s="20"/>
      <c r="D35" s="93"/>
      <c r="E35" s="11"/>
      <c r="F35" s="11"/>
      <c r="G35" s="12"/>
      <c r="H35" s="19"/>
      <c r="I35" s="67"/>
      <c r="J35" s="67"/>
      <c r="K35" s="68">
        <f t="shared" si="0"/>
        <v>0</v>
      </c>
      <c r="L35" s="67"/>
      <c r="M35" s="67"/>
      <c r="N35" s="68">
        <f t="shared" si="1"/>
        <v>0</v>
      </c>
      <c r="O35" s="68">
        <f t="shared" si="2"/>
        <v>0</v>
      </c>
      <c r="P35" s="67"/>
      <c r="Q35" s="67"/>
      <c r="R35" s="68">
        <f t="shared" si="3"/>
        <v>0</v>
      </c>
      <c r="S35" s="2"/>
      <c r="T35" s="67"/>
      <c r="U35" s="67"/>
      <c r="V35" s="68">
        <f t="shared" si="4"/>
        <v>0</v>
      </c>
      <c r="W35" s="89"/>
      <c r="X35" s="71"/>
      <c r="Y35" s="69"/>
      <c r="Z35" s="69"/>
      <c r="AA35" s="68">
        <f t="shared" si="5"/>
        <v>0</v>
      </c>
      <c r="AB35" s="68"/>
      <c r="AC35" s="21"/>
      <c r="AD35" s="35"/>
    </row>
    <row r="36" spans="1:30" ht="30" customHeight="1" x14ac:dyDescent="0.2">
      <c r="A36" s="5">
        <v>31</v>
      </c>
      <c r="B36" s="10"/>
      <c r="C36" s="10"/>
      <c r="D36" s="93"/>
      <c r="E36" s="11"/>
      <c r="F36" s="11"/>
      <c r="G36" s="12"/>
      <c r="H36" s="19"/>
      <c r="I36" s="67"/>
      <c r="J36" s="67"/>
      <c r="K36" s="68">
        <f t="shared" si="0"/>
        <v>0</v>
      </c>
      <c r="L36" s="67"/>
      <c r="M36" s="67"/>
      <c r="N36" s="68">
        <f t="shared" si="1"/>
        <v>0</v>
      </c>
      <c r="O36" s="68">
        <f t="shared" si="2"/>
        <v>0</v>
      </c>
      <c r="P36" s="67"/>
      <c r="Q36" s="67"/>
      <c r="R36" s="68">
        <f t="shared" si="3"/>
        <v>0</v>
      </c>
      <c r="S36" s="2"/>
      <c r="T36" s="67"/>
      <c r="U36" s="67"/>
      <c r="V36" s="68">
        <f t="shared" si="4"/>
        <v>0</v>
      </c>
      <c r="W36" s="89"/>
      <c r="X36" s="72"/>
      <c r="Y36" s="69"/>
      <c r="Z36" s="69"/>
      <c r="AA36" s="68">
        <f t="shared" si="5"/>
        <v>0</v>
      </c>
      <c r="AB36" s="68"/>
      <c r="AC36" s="2"/>
      <c r="AD36" s="35"/>
    </row>
    <row r="37" spans="1:30" ht="30" customHeight="1" x14ac:dyDescent="0.2">
      <c r="A37" s="5">
        <v>32</v>
      </c>
      <c r="B37" s="10"/>
      <c r="C37" s="10"/>
      <c r="D37" s="93"/>
      <c r="E37" s="11"/>
      <c r="F37" s="11"/>
      <c r="G37" s="12"/>
      <c r="H37" s="19"/>
      <c r="I37" s="67"/>
      <c r="J37" s="67"/>
      <c r="K37" s="68">
        <f t="shared" si="0"/>
        <v>0</v>
      </c>
      <c r="L37" s="67"/>
      <c r="M37" s="67"/>
      <c r="N37" s="68">
        <f t="shared" si="1"/>
        <v>0</v>
      </c>
      <c r="O37" s="68">
        <f t="shared" si="2"/>
        <v>0</v>
      </c>
      <c r="P37" s="67"/>
      <c r="Q37" s="67"/>
      <c r="R37" s="68">
        <f t="shared" si="3"/>
        <v>0</v>
      </c>
      <c r="S37" s="2"/>
      <c r="T37" s="67"/>
      <c r="U37" s="67"/>
      <c r="V37" s="68">
        <f t="shared" si="4"/>
        <v>0</v>
      </c>
      <c r="W37" s="89"/>
      <c r="X37" s="72"/>
      <c r="Y37" s="69"/>
      <c r="Z37" s="69"/>
      <c r="AA37" s="68">
        <f t="shared" si="5"/>
        <v>0</v>
      </c>
      <c r="AB37" s="68"/>
      <c r="AC37" s="2"/>
      <c r="AD37" s="35"/>
    </row>
    <row r="38" spans="1:30" ht="30" customHeight="1" x14ac:dyDescent="0.2">
      <c r="A38" s="5">
        <v>33</v>
      </c>
      <c r="B38" s="10"/>
      <c r="C38" s="10"/>
      <c r="D38" s="93"/>
      <c r="E38" s="11"/>
      <c r="F38" s="11"/>
      <c r="G38" s="12"/>
      <c r="H38" s="19"/>
      <c r="I38" s="67"/>
      <c r="J38" s="67"/>
      <c r="K38" s="68">
        <f t="shared" si="0"/>
        <v>0</v>
      </c>
      <c r="L38" s="67"/>
      <c r="M38" s="67"/>
      <c r="N38" s="68">
        <f t="shared" si="1"/>
        <v>0</v>
      </c>
      <c r="O38" s="68">
        <f t="shared" si="2"/>
        <v>0</v>
      </c>
      <c r="P38" s="67"/>
      <c r="Q38" s="67"/>
      <c r="R38" s="68">
        <f t="shared" si="3"/>
        <v>0</v>
      </c>
      <c r="S38" s="2"/>
      <c r="T38" s="67"/>
      <c r="U38" s="67"/>
      <c r="V38" s="68">
        <f t="shared" si="4"/>
        <v>0</v>
      </c>
      <c r="W38" s="89"/>
      <c r="X38" s="72"/>
      <c r="Y38" s="69"/>
      <c r="Z38" s="69"/>
      <c r="AA38" s="68">
        <f t="shared" si="5"/>
        <v>0</v>
      </c>
      <c r="AB38" s="68"/>
      <c r="AC38" s="2"/>
      <c r="AD38" s="35"/>
    </row>
    <row r="39" spans="1:30" ht="30" customHeight="1" x14ac:dyDescent="0.2">
      <c r="A39" s="5">
        <v>34</v>
      </c>
      <c r="B39" s="10"/>
      <c r="C39" s="10"/>
      <c r="D39" s="93"/>
      <c r="E39" s="11"/>
      <c r="F39" s="11"/>
      <c r="G39" s="12"/>
      <c r="H39" s="19"/>
      <c r="I39" s="67"/>
      <c r="J39" s="67"/>
      <c r="K39" s="68">
        <f t="shared" si="0"/>
        <v>0</v>
      </c>
      <c r="L39" s="67"/>
      <c r="M39" s="67"/>
      <c r="N39" s="68">
        <f t="shared" si="1"/>
        <v>0</v>
      </c>
      <c r="O39" s="68">
        <f t="shared" si="2"/>
        <v>0</v>
      </c>
      <c r="P39" s="67"/>
      <c r="Q39" s="67"/>
      <c r="R39" s="68">
        <f t="shared" si="3"/>
        <v>0</v>
      </c>
      <c r="S39" s="2"/>
      <c r="T39" s="67"/>
      <c r="U39" s="67"/>
      <c r="V39" s="68">
        <f t="shared" si="4"/>
        <v>0</v>
      </c>
      <c r="W39" s="89"/>
      <c r="X39" s="72"/>
      <c r="Y39" s="69"/>
      <c r="Z39" s="69"/>
      <c r="AA39" s="68">
        <f t="shared" si="5"/>
        <v>0</v>
      </c>
      <c r="AB39" s="68"/>
      <c r="AC39" s="2"/>
      <c r="AD39" s="35"/>
    </row>
    <row r="40" spans="1:30" ht="30" customHeight="1" x14ac:dyDescent="0.2">
      <c r="A40" s="5">
        <v>35</v>
      </c>
      <c r="B40" s="10"/>
      <c r="C40" s="10"/>
      <c r="D40" s="93"/>
      <c r="E40" s="11"/>
      <c r="F40" s="11"/>
      <c r="G40" s="12"/>
      <c r="H40" s="19"/>
      <c r="I40" s="67"/>
      <c r="J40" s="67"/>
      <c r="K40" s="68">
        <f t="shared" si="0"/>
        <v>0</v>
      </c>
      <c r="L40" s="67"/>
      <c r="M40" s="67"/>
      <c r="N40" s="68">
        <f t="shared" si="1"/>
        <v>0</v>
      </c>
      <c r="O40" s="68">
        <f t="shared" si="2"/>
        <v>0</v>
      </c>
      <c r="P40" s="67"/>
      <c r="Q40" s="67"/>
      <c r="R40" s="68">
        <f t="shared" si="3"/>
        <v>0</v>
      </c>
      <c r="S40" s="2"/>
      <c r="T40" s="67"/>
      <c r="U40" s="67"/>
      <c r="V40" s="68">
        <f t="shared" si="4"/>
        <v>0</v>
      </c>
      <c r="W40" s="89"/>
      <c r="X40" s="72"/>
      <c r="Y40" s="69"/>
      <c r="Z40" s="69"/>
      <c r="AA40" s="68">
        <f t="shared" si="5"/>
        <v>0</v>
      </c>
      <c r="AB40" s="68"/>
      <c r="AC40" s="2"/>
      <c r="AD40" s="35"/>
    </row>
    <row r="41" spans="1:30" ht="30" customHeight="1" x14ac:dyDescent="0.2">
      <c r="A41" s="5">
        <v>36</v>
      </c>
      <c r="B41" s="10"/>
      <c r="C41" s="10"/>
      <c r="D41" s="93"/>
      <c r="E41" s="11"/>
      <c r="F41" s="11"/>
      <c r="G41" s="12"/>
      <c r="H41" s="19"/>
      <c r="I41" s="67"/>
      <c r="J41" s="67"/>
      <c r="K41" s="68">
        <f t="shared" si="0"/>
        <v>0</v>
      </c>
      <c r="L41" s="67"/>
      <c r="M41" s="67"/>
      <c r="N41" s="68">
        <f t="shared" si="1"/>
        <v>0</v>
      </c>
      <c r="O41" s="68">
        <f t="shared" si="2"/>
        <v>0</v>
      </c>
      <c r="P41" s="67"/>
      <c r="Q41" s="67"/>
      <c r="R41" s="68">
        <f t="shared" si="3"/>
        <v>0</v>
      </c>
      <c r="S41" s="2"/>
      <c r="T41" s="67"/>
      <c r="U41" s="67"/>
      <c r="V41" s="68">
        <f t="shared" si="4"/>
        <v>0</v>
      </c>
      <c r="W41" s="89"/>
      <c r="X41" s="72"/>
      <c r="Y41" s="69"/>
      <c r="Z41" s="69"/>
      <c r="AA41" s="68">
        <f t="shared" si="5"/>
        <v>0</v>
      </c>
      <c r="AB41" s="68"/>
      <c r="AC41" s="2"/>
      <c r="AD41" s="35"/>
    </row>
    <row r="42" spans="1:30" ht="30" customHeight="1" x14ac:dyDescent="0.2">
      <c r="A42" s="5">
        <v>37</v>
      </c>
      <c r="B42" s="10"/>
      <c r="C42" s="10"/>
      <c r="D42" s="93"/>
      <c r="E42" s="11"/>
      <c r="F42" s="11"/>
      <c r="G42" s="12"/>
      <c r="H42" s="19"/>
      <c r="I42" s="67"/>
      <c r="J42" s="67"/>
      <c r="K42" s="68">
        <f t="shared" si="0"/>
        <v>0</v>
      </c>
      <c r="L42" s="67"/>
      <c r="M42" s="67"/>
      <c r="N42" s="68">
        <f t="shared" si="1"/>
        <v>0</v>
      </c>
      <c r="O42" s="68">
        <f t="shared" si="2"/>
        <v>0</v>
      </c>
      <c r="P42" s="67"/>
      <c r="Q42" s="67"/>
      <c r="R42" s="68">
        <f t="shared" si="3"/>
        <v>0</v>
      </c>
      <c r="S42" s="2"/>
      <c r="T42" s="67"/>
      <c r="U42" s="67"/>
      <c r="V42" s="68">
        <f t="shared" si="4"/>
        <v>0</v>
      </c>
      <c r="W42" s="89"/>
      <c r="X42" s="72"/>
      <c r="Y42" s="69"/>
      <c r="Z42" s="69"/>
      <c r="AA42" s="68">
        <f t="shared" si="5"/>
        <v>0</v>
      </c>
      <c r="AB42" s="68"/>
      <c r="AC42" s="2"/>
      <c r="AD42" s="35"/>
    </row>
    <row r="43" spans="1:30" ht="30" customHeight="1" x14ac:dyDescent="0.2">
      <c r="A43" s="5">
        <v>38</v>
      </c>
      <c r="B43" s="10"/>
      <c r="C43" s="10"/>
      <c r="D43" s="93"/>
      <c r="E43" s="11"/>
      <c r="F43" s="11"/>
      <c r="G43" s="12"/>
      <c r="H43" s="19"/>
      <c r="I43" s="67"/>
      <c r="J43" s="67"/>
      <c r="K43" s="68">
        <f t="shared" si="0"/>
        <v>0</v>
      </c>
      <c r="L43" s="67"/>
      <c r="M43" s="67"/>
      <c r="N43" s="68">
        <f t="shared" si="1"/>
        <v>0</v>
      </c>
      <c r="O43" s="68">
        <f t="shared" si="2"/>
        <v>0</v>
      </c>
      <c r="P43" s="67"/>
      <c r="Q43" s="67"/>
      <c r="R43" s="68">
        <f t="shared" si="3"/>
        <v>0</v>
      </c>
      <c r="S43" s="2"/>
      <c r="T43" s="67"/>
      <c r="U43" s="67"/>
      <c r="V43" s="68">
        <f t="shared" si="4"/>
        <v>0</v>
      </c>
      <c r="W43" s="89"/>
      <c r="X43" s="72"/>
      <c r="Y43" s="69"/>
      <c r="Z43" s="69"/>
      <c r="AA43" s="68">
        <f t="shared" si="5"/>
        <v>0</v>
      </c>
      <c r="AB43" s="68"/>
      <c r="AC43" s="2"/>
      <c r="AD43" s="35"/>
    </row>
    <row r="44" spans="1:30" ht="30" customHeight="1" x14ac:dyDescent="0.2">
      <c r="A44" s="5">
        <v>39</v>
      </c>
      <c r="B44" s="10"/>
      <c r="C44" s="10"/>
      <c r="D44" s="93"/>
      <c r="E44" s="11"/>
      <c r="F44" s="11"/>
      <c r="G44" s="12"/>
      <c r="H44" s="19"/>
      <c r="I44" s="67"/>
      <c r="J44" s="67"/>
      <c r="K44" s="68">
        <f t="shared" si="0"/>
        <v>0</v>
      </c>
      <c r="L44" s="67"/>
      <c r="M44" s="67"/>
      <c r="N44" s="68">
        <f t="shared" si="1"/>
        <v>0</v>
      </c>
      <c r="O44" s="68">
        <f t="shared" si="2"/>
        <v>0</v>
      </c>
      <c r="P44" s="67"/>
      <c r="Q44" s="67"/>
      <c r="R44" s="68">
        <f t="shared" si="3"/>
        <v>0</v>
      </c>
      <c r="S44" s="2"/>
      <c r="T44" s="67"/>
      <c r="U44" s="67"/>
      <c r="V44" s="68">
        <f t="shared" si="4"/>
        <v>0</v>
      </c>
      <c r="W44" s="89"/>
      <c r="X44" s="72"/>
      <c r="Y44" s="69"/>
      <c r="Z44" s="69"/>
      <c r="AA44" s="68">
        <f t="shared" si="5"/>
        <v>0</v>
      </c>
      <c r="AB44" s="68"/>
      <c r="AC44" s="2"/>
      <c r="AD44" s="35"/>
    </row>
    <row r="45" spans="1:30" ht="30" customHeight="1" x14ac:dyDescent="0.2">
      <c r="A45" s="5">
        <v>40</v>
      </c>
      <c r="B45" s="10"/>
      <c r="C45" s="10"/>
      <c r="D45" s="93"/>
      <c r="E45" s="11"/>
      <c r="F45" s="11"/>
      <c r="G45" s="12"/>
      <c r="H45" s="19"/>
      <c r="I45" s="67"/>
      <c r="J45" s="67"/>
      <c r="K45" s="68">
        <f t="shared" si="0"/>
        <v>0</v>
      </c>
      <c r="L45" s="67"/>
      <c r="M45" s="67"/>
      <c r="N45" s="68">
        <f t="shared" si="1"/>
        <v>0</v>
      </c>
      <c r="O45" s="68">
        <f t="shared" si="2"/>
        <v>0</v>
      </c>
      <c r="P45" s="67"/>
      <c r="Q45" s="67"/>
      <c r="R45" s="68">
        <f t="shared" si="3"/>
        <v>0</v>
      </c>
      <c r="S45" s="2"/>
      <c r="T45" s="67"/>
      <c r="U45" s="67"/>
      <c r="V45" s="68">
        <f t="shared" si="4"/>
        <v>0</v>
      </c>
      <c r="W45" s="89"/>
      <c r="X45" s="72"/>
      <c r="Y45" s="69"/>
      <c r="Z45" s="69"/>
      <c r="AA45" s="68">
        <f t="shared" si="5"/>
        <v>0</v>
      </c>
      <c r="AB45" s="68"/>
      <c r="AC45" s="2"/>
      <c r="AD45" s="35"/>
    </row>
    <row r="46" spans="1:30" ht="30" customHeight="1" x14ac:dyDescent="0.2">
      <c r="A46" s="5">
        <v>41</v>
      </c>
      <c r="B46" s="10"/>
      <c r="C46" s="10"/>
      <c r="D46" s="93"/>
      <c r="E46" s="11"/>
      <c r="F46" s="11"/>
      <c r="G46" s="12"/>
      <c r="H46" s="19"/>
      <c r="I46" s="67"/>
      <c r="J46" s="67"/>
      <c r="K46" s="68">
        <f t="shared" si="0"/>
        <v>0</v>
      </c>
      <c r="L46" s="67"/>
      <c r="M46" s="67"/>
      <c r="N46" s="68">
        <f t="shared" si="1"/>
        <v>0</v>
      </c>
      <c r="O46" s="68">
        <f t="shared" si="2"/>
        <v>0</v>
      </c>
      <c r="P46" s="67"/>
      <c r="Q46" s="67"/>
      <c r="R46" s="68">
        <f t="shared" si="3"/>
        <v>0</v>
      </c>
      <c r="S46" s="2"/>
      <c r="T46" s="67"/>
      <c r="U46" s="67"/>
      <c r="V46" s="68">
        <f t="shared" si="4"/>
        <v>0</v>
      </c>
      <c r="W46" s="89"/>
      <c r="X46" s="72"/>
      <c r="Y46" s="69"/>
      <c r="Z46" s="69"/>
      <c r="AA46" s="68">
        <f t="shared" si="5"/>
        <v>0</v>
      </c>
      <c r="AB46" s="68"/>
      <c r="AC46" s="2"/>
      <c r="AD46" s="35"/>
    </row>
    <row r="47" spans="1:30" ht="30" customHeight="1" x14ac:dyDescent="0.2">
      <c r="A47" s="5">
        <v>42</v>
      </c>
      <c r="B47" s="10"/>
      <c r="C47" s="10"/>
      <c r="D47" s="93"/>
      <c r="E47" s="11"/>
      <c r="F47" s="11"/>
      <c r="G47" s="12"/>
      <c r="H47" s="19"/>
      <c r="I47" s="67"/>
      <c r="J47" s="67"/>
      <c r="K47" s="68">
        <f t="shared" si="0"/>
        <v>0</v>
      </c>
      <c r="L47" s="67"/>
      <c r="M47" s="67"/>
      <c r="N47" s="68">
        <f t="shared" si="1"/>
        <v>0</v>
      </c>
      <c r="O47" s="68">
        <f t="shared" si="2"/>
        <v>0</v>
      </c>
      <c r="P47" s="67"/>
      <c r="Q47" s="67"/>
      <c r="R47" s="68">
        <f t="shared" si="3"/>
        <v>0</v>
      </c>
      <c r="S47" s="2"/>
      <c r="T47" s="67"/>
      <c r="U47" s="67"/>
      <c r="V47" s="68">
        <f t="shared" si="4"/>
        <v>0</v>
      </c>
      <c r="W47" s="89"/>
      <c r="X47" s="72"/>
      <c r="Y47" s="69"/>
      <c r="Z47" s="69"/>
      <c r="AA47" s="68">
        <f t="shared" si="5"/>
        <v>0</v>
      </c>
      <c r="AB47" s="68"/>
      <c r="AC47" s="2"/>
      <c r="AD47" s="35"/>
    </row>
    <row r="48" spans="1:30" ht="30" customHeight="1" x14ac:dyDescent="0.2">
      <c r="A48" s="5">
        <v>43</v>
      </c>
      <c r="B48" s="10"/>
      <c r="C48" s="10"/>
      <c r="D48" s="93"/>
      <c r="E48" s="11"/>
      <c r="F48" s="11"/>
      <c r="G48" s="12"/>
      <c r="H48" s="19"/>
      <c r="I48" s="67"/>
      <c r="J48" s="67"/>
      <c r="K48" s="68">
        <f t="shared" si="0"/>
        <v>0</v>
      </c>
      <c r="L48" s="67"/>
      <c r="M48" s="67"/>
      <c r="N48" s="68">
        <f t="shared" si="1"/>
        <v>0</v>
      </c>
      <c r="O48" s="68">
        <f t="shared" si="2"/>
        <v>0</v>
      </c>
      <c r="P48" s="67"/>
      <c r="Q48" s="67"/>
      <c r="R48" s="68">
        <f t="shared" si="3"/>
        <v>0</v>
      </c>
      <c r="S48" s="2"/>
      <c r="T48" s="67"/>
      <c r="U48" s="67"/>
      <c r="V48" s="68">
        <f t="shared" si="4"/>
        <v>0</v>
      </c>
      <c r="W48" s="89"/>
      <c r="X48" s="72"/>
      <c r="Y48" s="69"/>
      <c r="Z48" s="69"/>
      <c r="AA48" s="68">
        <f t="shared" si="5"/>
        <v>0</v>
      </c>
      <c r="AB48" s="68"/>
      <c r="AC48" s="2"/>
      <c r="AD48" s="35"/>
    </row>
    <row r="49" spans="1:30" ht="30" customHeight="1" x14ac:dyDescent="0.2">
      <c r="A49" s="5">
        <v>44</v>
      </c>
      <c r="B49" s="10"/>
      <c r="C49" s="10"/>
      <c r="D49" s="93"/>
      <c r="E49" s="11"/>
      <c r="F49" s="11"/>
      <c r="G49" s="12"/>
      <c r="H49" s="19"/>
      <c r="I49" s="67"/>
      <c r="J49" s="67"/>
      <c r="K49" s="68">
        <f t="shared" si="0"/>
        <v>0</v>
      </c>
      <c r="L49" s="67"/>
      <c r="M49" s="67"/>
      <c r="N49" s="68">
        <f t="shared" si="1"/>
        <v>0</v>
      </c>
      <c r="O49" s="68">
        <f t="shared" si="2"/>
        <v>0</v>
      </c>
      <c r="P49" s="67"/>
      <c r="Q49" s="67"/>
      <c r="R49" s="68">
        <f t="shared" si="3"/>
        <v>0</v>
      </c>
      <c r="S49" s="2"/>
      <c r="T49" s="67"/>
      <c r="U49" s="67"/>
      <c r="V49" s="68">
        <f t="shared" si="4"/>
        <v>0</v>
      </c>
      <c r="W49" s="89"/>
      <c r="X49" s="72"/>
      <c r="Y49" s="69"/>
      <c r="Z49" s="69"/>
      <c r="AA49" s="68">
        <f t="shared" si="5"/>
        <v>0</v>
      </c>
      <c r="AB49" s="68"/>
      <c r="AC49" s="2"/>
      <c r="AD49" s="35"/>
    </row>
    <row r="50" spans="1:30" ht="30" customHeight="1" x14ac:dyDescent="0.2">
      <c r="A50" s="5">
        <v>45</v>
      </c>
      <c r="B50" s="10"/>
      <c r="C50" s="10"/>
      <c r="D50" s="93"/>
      <c r="E50" s="11"/>
      <c r="F50" s="11"/>
      <c r="G50" s="12"/>
      <c r="H50" s="19"/>
      <c r="I50" s="67"/>
      <c r="J50" s="67"/>
      <c r="K50" s="68">
        <f t="shared" si="0"/>
        <v>0</v>
      </c>
      <c r="L50" s="67"/>
      <c r="M50" s="67"/>
      <c r="N50" s="68">
        <f t="shared" si="1"/>
        <v>0</v>
      </c>
      <c r="O50" s="68">
        <f t="shared" si="2"/>
        <v>0</v>
      </c>
      <c r="P50" s="67"/>
      <c r="Q50" s="67"/>
      <c r="R50" s="68">
        <f t="shared" si="3"/>
        <v>0</v>
      </c>
      <c r="S50" s="2"/>
      <c r="T50" s="67"/>
      <c r="U50" s="67"/>
      <c r="V50" s="68">
        <f t="shared" si="4"/>
        <v>0</v>
      </c>
      <c r="W50" s="89"/>
      <c r="X50" s="72"/>
      <c r="Y50" s="69"/>
      <c r="Z50" s="69"/>
      <c r="AA50" s="68">
        <f t="shared" si="5"/>
        <v>0</v>
      </c>
      <c r="AB50" s="68"/>
      <c r="AC50" s="2"/>
      <c r="AD50" s="35"/>
    </row>
    <row r="51" spans="1:30" ht="30" customHeight="1" x14ac:dyDescent="0.2">
      <c r="A51" s="5">
        <v>46</v>
      </c>
      <c r="B51" s="10"/>
      <c r="C51" s="10"/>
      <c r="D51" s="93"/>
      <c r="E51" s="11"/>
      <c r="F51" s="11"/>
      <c r="G51" s="12"/>
      <c r="H51" s="19"/>
      <c r="I51" s="67"/>
      <c r="J51" s="67"/>
      <c r="K51" s="68">
        <f t="shared" si="0"/>
        <v>0</v>
      </c>
      <c r="L51" s="67"/>
      <c r="M51" s="67"/>
      <c r="N51" s="68">
        <f t="shared" si="1"/>
        <v>0</v>
      </c>
      <c r="O51" s="68">
        <f t="shared" si="2"/>
        <v>0</v>
      </c>
      <c r="P51" s="67"/>
      <c r="Q51" s="67"/>
      <c r="R51" s="68">
        <f t="shared" si="3"/>
        <v>0</v>
      </c>
      <c r="S51" s="2"/>
      <c r="T51" s="67"/>
      <c r="U51" s="67"/>
      <c r="V51" s="68">
        <f t="shared" si="4"/>
        <v>0</v>
      </c>
      <c r="W51" s="89"/>
      <c r="X51" s="72"/>
      <c r="Y51" s="69"/>
      <c r="Z51" s="69"/>
      <c r="AA51" s="68">
        <f t="shared" si="5"/>
        <v>0</v>
      </c>
      <c r="AB51" s="68"/>
      <c r="AC51" s="2"/>
      <c r="AD51" s="35"/>
    </row>
    <row r="52" spans="1:30" ht="30" customHeight="1" x14ac:dyDescent="0.2">
      <c r="A52" s="5">
        <v>47</v>
      </c>
      <c r="B52" s="10"/>
      <c r="C52" s="10"/>
      <c r="D52" s="93"/>
      <c r="E52" s="11"/>
      <c r="F52" s="11"/>
      <c r="G52" s="12"/>
      <c r="H52" s="19"/>
      <c r="I52" s="67"/>
      <c r="J52" s="67"/>
      <c r="K52" s="68">
        <f t="shared" si="0"/>
        <v>0</v>
      </c>
      <c r="L52" s="67"/>
      <c r="M52" s="67"/>
      <c r="N52" s="68">
        <f t="shared" si="1"/>
        <v>0</v>
      </c>
      <c r="O52" s="68">
        <f t="shared" si="2"/>
        <v>0</v>
      </c>
      <c r="P52" s="67"/>
      <c r="Q52" s="67"/>
      <c r="R52" s="68">
        <f t="shared" si="3"/>
        <v>0</v>
      </c>
      <c r="S52" s="2"/>
      <c r="T52" s="67"/>
      <c r="U52" s="67"/>
      <c r="V52" s="68">
        <f t="shared" si="4"/>
        <v>0</v>
      </c>
      <c r="W52" s="89"/>
      <c r="X52" s="72"/>
      <c r="Y52" s="69"/>
      <c r="Z52" s="69"/>
      <c r="AA52" s="68">
        <f t="shared" si="5"/>
        <v>0</v>
      </c>
      <c r="AB52" s="68"/>
      <c r="AC52" s="2"/>
      <c r="AD52" s="35"/>
    </row>
    <row r="53" spans="1:30" ht="30" customHeight="1" x14ac:dyDescent="0.2">
      <c r="A53" s="5">
        <v>48</v>
      </c>
      <c r="B53" s="10"/>
      <c r="C53" s="10"/>
      <c r="D53" s="93"/>
      <c r="E53" s="11"/>
      <c r="F53" s="11"/>
      <c r="G53" s="12"/>
      <c r="H53" s="19"/>
      <c r="I53" s="67"/>
      <c r="J53" s="67"/>
      <c r="K53" s="68">
        <f t="shared" si="0"/>
        <v>0</v>
      </c>
      <c r="L53" s="67"/>
      <c r="M53" s="67"/>
      <c r="N53" s="68">
        <f t="shared" si="1"/>
        <v>0</v>
      </c>
      <c r="O53" s="68">
        <f t="shared" si="2"/>
        <v>0</v>
      </c>
      <c r="P53" s="67"/>
      <c r="Q53" s="67"/>
      <c r="R53" s="68">
        <f t="shared" si="3"/>
        <v>0</v>
      </c>
      <c r="S53" s="2"/>
      <c r="T53" s="67"/>
      <c r="U53" s="67"/>
      <c r="V53" s="68">
        <f t="shared" si="4"/>
        <v>0</v>
      </c>
      <c r="W53" s="89"/>
      <c r="X53" s="72"/>
      <c r="Y53" s="69"/>
      <c r="Z53" s="69"/>
      <c r="AA53" s="68">
        <f t="shared" si="5"/>
        <v>0</v>
      </c>
      <c r="AB53" s="68"/>
      <c r="AC53" s="2"/>
      <c r="AD53" s="35"/>
    </row>
    <row r="54" spans="1:30" ht="30" customHeight="1" x14ac:dyDescent="0.2">
      <c r="A54" s="5">
        <v>49</v>
      </c>
      <c r="B54" s="10"/>
      <c r="C54" s="10"/>
      <c r="D54" s="93"/>
      <c r="E54" s="11"/>
      <c r="F54" s="11"/>
      <c r="G54" s="12"/>
      <c r="H54" s="19"/>
      <c r="I54" s="67"/>
      <c r="J54" s="67"/>
      <c r="K54" s="68">
        <f t="shared" si="0"/>
        <v>0</v>
      </c>
      <c r="L54" s="67"/>
      <c r="M54" s="67"/>
      <c r="N54" s="68">
        <f t="shared" si="1"/>
        <v>0</v>
      </c>
      <c r="O54" s="68">
        <f t="shared" si="2"/>
        <v>0</v>
      </c>
      <c r="P54" s="67"/>
      <c r="Q54" s="67"/>
      <c r="R54" s="68">
        <f t="shared" si="3"/>
        <v>0</v>
      </c>
      <c r="S54" s="2"/>
      <c r="T54" s="67"/>
      <c r="U54" s="67"/>
      <c r="V54" s="68">
        <f t="shared" si="4"/>
        <v>0</v>
      </c>
      <c r="W54" s="89"/>
      <c r="X54" s="72"/>
      <c r="Y54" s="69"/>
      <c r="Z54" s="69"/>
      <c r="AA54" s="68">
        <f t="shared" si="5"/>
        <v>0</v>
      </c>
      <c r="AB54" s="68"/>
      <c r="AC54" s="2"/>
      <c r="AD54" s="35"/>
    </row>
    <row r="55" spans="1:30" ht="30" customHeight="1" x14ac:dyDescent="0.2">
      <c r="A55" s="5">
        <v>50</v>
      </c>
      <c r="B55" s="10"/>
      <c r="C55" s="10"/>
      <c r="D55" s="93"/>
      <c r="E55" s="11"/>
      <c r="F55" s="11"/>
      <c r="G55" s="12"/>
      <c r="H55" s="19"/>
      <c r="I55" s="67"/>
      <c r="J55" s="67"/>
      <c r="K55" s="68">
        <f t="shared" si="0"/>
        <v>0</v>
      </c>
      <c r="L55" s="67"/>
      <c r="M55" s="67"/>
      <c r="N55" s="68">
        <f t="shared" si="1"/>
        <v>0</v>
      </c>
      <c r="O55" s="68">
        <f t="shared" si="2"/>
        <v>0</v>
      </c>
      <c r="P55" s="67"/>
      <c r="Q55" s="67"/>
      <c r="R55" s="68">
        <f t="shared" si="3"/>
        <v>0</v>
      </c>
      <c r="S55" s="2"/>
      <c r="T55" s="67"/>
      <c r="U55" s="67"/>
      <c r="V55" s="68">
        <f t="shared" si="4"/>
        <v>0</v>
      </c>
      <c r="W55" s="89"/>
      <c r="X55" s="72"/>
      <c r="Y55" s="69"/>
      <c r="Z55" s="69"/>
      <c r="AA55" s="68">
        <f t="shared" si="5"/>
        <v>0</v>
      </c>
      <c r="AB55" s="68"/>
      <c r="AC55" s="2"/>
      <c r="AD55" s="35"/>
    </row>
    <row r="56" spans="1:30" ht="30" customHeight="1" x14ac:dyDescent="0.2">
      <c r="A56" s="5">
        <v>51</v>
      </c>
      <c r="B56" s="10"/>
      <c r="C56" s="10"/>
      <c r="D56" s="93"/>
      <c r="E56" s="11"/>
      <c r="F56" s="11"/>
      <c r="G56" s="12"/>
      <c r="H56" s="19"/>
      <c r="I56" s="67"/>
      <c r="J56" s="67"/>
      <c r="K56" s="68">
        <f t="shared" si="0"/>
        <v>0</v>
      </c>
      <c r="L56" s="67"/>
      <c r="M56" s="67"/>
      <c r="N56" s="68">
        <f t="shared" si="1"/>
        <v>0</v>
      </c>
      <c r="O56" s="68">
        <f t="shared" si="2"/>
        <v>0</v>
      </c>
      <c r="P56" s="67"/>
      <c r="Q56" s="67"/>
      <c r="R56" s="68">
        <f t="shared" si="3"/>
        <v>0</v>
      </c>
      <c r="S56" s="2"/>
      <c r="T56" s="67"/>
      <c r="U56" s="67"/>
      <c r="V56" s="68">
        <f t="shared" si="4"/>
        <v>0</v>
      </c>
      <c r="W56" s="89"/>
      <c r="X56" s="72"/>
      <c r="Y56" s="69"/>
      <c r="Z56" s="69"/>
      <c r="AA56" s="68">
        <f t="shared" si="5"/>
        <v>0</v>
      </c>
      <c r="AB56" s="68"/>
      <c r="AC56" s="2"/>
      <c r="AD56" s="35"/>
    </row>
    <row r="57" spans="1:30" ht="30" customHeight="1" x14ac:dyDescent="0.2">
      <c r="A57" s="5">
        <v>52</v>
      </c>
      <c r="B57" s="10"/>
      <c r="C57" s="10"/>
      <c r="D57" s="93"/>
      <c r="E57" s="11"/>
      <c r="F57" s="11"/>
      <c r="G57" s="12"/>
      <c r="H57" s="19"/>
      <c r="I57" s="67"/>
      <c r="J57" s="67"/>
      <c r="K57" s="68">
        <f t="shared" si="0"/>
        <v>0</v>
      </c>
      <c r="L57" s="67"/>
      <c r="M57" s="67"/>
      <c r="N57" s="68">
        <f t="shared" si="1"/>
        <v>0</v>
      </c>
      <c r="O57" s="68">
        <f t="shared" si="2"/>
        <v>0</v>
      </c>
      <c r="P57" s="67"/>
      <c r="Q57" s="67"/>
      <c r="R57" s="68">
        <f t="shared" si="3"/>
        <v>0</v>
      </c>
      <c r="S57" s="2"/>
      <c r="T57" s="67"/>
      <c r="U57" s="67"/>
      <c r="V57" s="68">
        <f t="shared" si="4"/>
        <v>0</v>
      </c>
      <c r="W57" s="89"/>
      <c r="X57" s="72"/>
      <c r="Y57" s="69"/>
      <c r="Z57" s="69"/>
      <c r="AA57" s="68">
        <f t="shared" si="5"/>
        <v>0</v>
      </c>
      <c r="AB57" s="68"/>
      <c r="AC57" s="2"/>
      <c r="AD57" s="35"/>
    </row>
    <row r="58" spans="1:30" ht="30" customHeight="1" x14ac:dyDescent="0.2">
      <c r="A58" s="5">
        <v>53</v>
      </c>
      <c r="B58" s="10"/>
      <c r="C58" s="10"/>
      <c r="D58" s="93"/>
      <c r="E58" s="11"/>
      <c r="F58" s="11"/>
      <c r="G58" s="12"/>
      <c r="H58" s="19"/>
      <c r="I58" s="67"/>
      <c r="J58" s="67"/>
      <c r="K58" s="68">
        <f t="shared" si="0"/>
        <v>0</v>
      </c>
      <c r="L58" s="67"/>
      <c r="M58" s="67"/>
      <c r="N58" s="68">
        <f t="shared" si="1"/>
        <v>0</v>
      </c>
      <c r="O58" s="68">
        <f t="shared" si="2"/>
        <v>0</v>
      </c>
      <c r="P58" s="67"/>
      <c r="Q58" s="67"/>
      <c r="R58" s="68">
        <f t="shared" si="3"/>
        <v>0</v>
      </c>
      <c r="S58" s="2"/>
      <c r="T58" s="67"/>
      <c r="U58" s="67"/>
      <c r="V58" s="68">
        <f t="shared" si="4"/>
        <v>0</v>
      </c>
      <c r="W58" s="89"/>
      <c r="X58" s="72"/>
      <c r="Y58" s="69"/>
      <c r="Z58" s="69"/>
      <c r="AA58" s="68">
        <f t="shared" si="5"/>
        <v>0</v>
      </c>
      <c r="AB58" s="68"/>
      <c r="AC58" s="2"/>
      <c r="AD58" s="35"/>
    </row>
    <row r="59" spans="1:30" ht="30" customHeight="1" x14ac:dyDescent="0.2">
      <c r="A59" s="5">
        <v>54</v>
      </c>
      <c r="B59" s="10"/>
      <c r="C59" s="10"/>
      <c r="D59" s="93"/>
      <c r="E59" s="11"/>
      <c r="F59" s="11"/>
      <c r="G59" s="12"/>
      <c r="H59" s="19"/>
      <c r="I59" s="67"/>
      <c r="J59" s="67"/>
      <c r="K59" s="68">
        <f t="shared" si="0"/>
        <v>0</v>
      </c>
      <c r="L59" s="67"/>
      <c r="M59" s="67"/>
      <c r="N59" s="68">
        <f t="shared" si="1"/>
        <v>0</v>
      </c>
      <c r="O59" s="68">
        <f t="shared" si="2"/>
        <v>0</v>
      </c>
      <c r="P59" s="67"/>
      <c r="Q59" s="67"/>
      <c r="R59" s="68">
        <f t="shared" si="3"/>
        <v>0</v>
      </c>
      <c r="S59" s="2"/>
      <c r="T59" s="67"/>
      <c r="U59" s="67"/>
      <c r="V59" s="68">
        <f t="shared" si="4"/>
        <v>0</v>
      </c>
      <c r="W59" s="89"/>
      <c r="X59" s="72"/>
      <c r="Y59" s="69"/>
      <c r="Z59" s="69"/>
      <c r="AA59" s="68">
        <f t="shared" si="5"/>
        <v>0</v>
      </c>
      <c r="AB59" s="68"/>
      <c r="AC59" s="2"/>
      <c r="AD59" s="35"/>
    </row>
    <row r="60" spans="1:30" ht="30" customHeight="1" x14ac:dyDescent="0.2">
      <c r="A60" s="5">
        <v>55</v>
      </c>
      <c r="B60" s="10"/>
      <c r="C60" s="10"/>
      <c r="D60" s="93"/>
      <c r="E60" s="11"/>
      <c r="F60" s="11"/>
      <c r="G60" s="12"/>
      <c r="H60" s="19"/>
      <c r="I60" s="67"/>
      <c r="J60" s="67"/>
      <c r="K60" s="68">
        <f t="shared" si="0"/>
        <v>0</v>
      </c>
      <c r="L60" s="67"/>
      <c r="M60" s="67"/>
      <c r="N60" s="68">
        <f t="shared" si="1"/>
        <v>0</v>
      </c>
      <c r="O60" s="68">
        <f t="shared" si="2"/>
        <v>0</v>
      </c>
      <c r="P60" s="67"/>
      <c r="Q60" s="67"/>
      <c r="R60" s="68">
        <f t="shared" si="3"/>
        <v>0</v>
      </c>
      <c r="S60" s="2"/>
      <c r="T60" s="67"/>
      <c r="U60" s="67"/>
      <c r="V60" s="68">
        <f t="shared" si="4"/>
        <v>0</v>
      </c>
      <c r="W60" s="89"/>
      <c r="X60" s="72"/>
      <c r="Y60" s="69"/>
      <c r="Z60" s="69"/>
      <c r="AA60" s="68">
        <f t="shared" si="5"/>
        <v>0</v>
      </c>
      <c r="AB60" s="68"/>
      <c r="AC60" s="2"/>
      <c r="AD60" s="35"/>
    </row>
    <row r="61" spans="1:30" ht="30" customHeight="1" x14ac:dyDescent="0.2">
      <c r="A61" s="5">
        <v>56</v>
      </c>
      <c r="B61" s="10"/>
      <c r="C61" s="10"/>
      <c r="D61" s="93"/>
      <c r="E61" s="11"/>
      <c r="F61" s="11"/>
      <c r="G61" s="12"/>
      <c r="H61" s="19"/>
      <c r="I61" s="67"/>
      <c r="J61" s="67"/>
      <c r="K61" s="68">
        <f t="shared" si="0"/>
        <v>0</v>
      </c>
      <c r="L61" s="67"/>
      <c r="M61" s="67"/>
      <c r="N61" s="68">
        <f t="shared" si="1"/>
        <v>0</v>
      </c>
      <c r="O61" s="68">
        <f t="shared" si="2"/>
        <v>0</v>
      </c>
      <c r="P61" s="67"/>
      <c r="Q61" s="67"/>
      <c r="R61" s="68">
        <f t="shared" si="3"/>
        <v>0</v>
      </c>
      <c r="S61" s="2"/>
      <c r="T61" s="67"/>
      <c r="U61" s="67"/>
      <c r="V61" s="68">
        <f t="shared" si="4"/>
        <v>0</v>
      </c>
      <c r="W61" s="89"/>
      <c r="X61" s="72"/>
      <c r="Y61" s="69"/>
      <c r="Z61" s="69"/>
      <c r="AA61" s="68">
        <f t="shared" si="5"/>
        <v>0</v>
      </c>
      <c r="AB61" s="68"/>
      <c r="AC61" s="2"/>
      <c r="AD61" s="35"/>
    </row>
    <row r="62" spans="1:30" ht="30" customHeight="1" x14ac:dyDescent="0.2">
      <c r="A62" s="5">
        <v>57</v>
      </c>
      <c r="B62" s="10"/>
      <c r="C62" s="10"/>
      <c r="D62" s="93"/>
      <c r="E62" s="11"/>
      <c r="F62" s="11"/>
      <c r="G62" s="12"/>
      <c r="H62" s="19"/>
      <c r="I62" s="67"/>
      <c r="J62" s="67"/>
      <c r="K62" s="68">
        <f t="shared" si="0"/>
        <v>0</v>
      </c>
      <c r="L62" s="67"/>
      <c r="M62" s="67"/>
      <c r="N62" s="68">
        <f t="shared" si="1"/>
        <v>0</v>
      </c>
      <c r="O62" s="68">
        <f t="shared" si="2"/>
        <v>0</v>
      </c>
      <c r="P62" s="67"/>
      <c r="Q62" s="67"/>
      <c r="R62" s="68">
        <f t="shared" si="3"/>
        <v>0</v>
      </c>
      <c r="S62" s="2"/>
      <c r="T62" s="67"/>
      <c r="U62" s="67"/>
      <c r="V62" s="68">
        <f t="shared" si="4"/>
        <v>0</v>
      </c>
      <c r="W62" s="89"/>
      <c r="X62" s="72"/>
      <c r="Y62" s="69"/>
      <c r="Z62" s="69"/>
      <c r="AA62" s="68">
        <f t="shared" si="5"/>
        <v>0</v>
      </c>
      <c r="AB62" s="68"/>
      <c r="AC62" s="2"/>
      <c r="AD62" s="35"/>
    </row>
    <row r="63" spans="1:30" ht="30" customHeight="1" x14ac:dyDescent="0.2">
      <c r="A63" s="5">
        <v>58</v>
      </c>
      <c r="B63" s="10"/>
      <c r="C63" s="10"/>
      <c r="D63" s="93"/>
      <c r="E63" s="11"/>
      <c r="F63" s="11"/>
      <c r="G63" s="12"/>
      <c r="H63" s="19"/>
      <c r="I63" s="67"/>
      <c r="J63" s="67"/>
      <c r="K63" s="68">
        <f t="shared" si="0"/>
        <v>0</v>
      </c>
      <c r="L63" s="67"/>
      <c r="M63" s="67"/>
      <c r="N63" s="68">
        <f t="shared" si="1"/>
        <v>0</v>
      </c>
      <c r="O63" s="68">
        <f t="shared" si="2"/>
        <v>0</v>
      </c>
      <c r="P63" s="67"/>
      <c r="Q63" s="67"/>
      <c r="R63" s="68">
        <f t="shared" si="3"/>
        <v>0</v>
      </c>
      <c r="S63" s="2"/>
      <c r="T63" s="67"/>
      <c r="U63" s="67"/>
      <c r="V63" s="68">
        <f t="shared" si="4"/>
        <v>0</v>
      </c>
      <c r="W63" s="89"/>
      <c r="X63" s="72"/>
      <c r="Y63" s="69"/>
      <c r="Z63" s="69"/>
      <c r="AA63" s="68">
        <f t="shared" si="5"/>
        <v>0</v>
      </c>
      <c r="AB63" s="68"/>
      <c r="AC63" s="2"/>
      <c r="AD63" s="35"/>
    </row>
    <row r="64" spans="1:30" ht="30" customHeight="1" x14ac:dyDescent="0.2">
      <c r="A64" s="5">
        <v>59</v>
      </c>
      <c r="B64" s="10"/>
      <c r="C64" s="10"/>
      <c r="D64" s="93"/>
      <c r="E64" s="11"/>
      <c r="F64" s="11"/>
      <c r="G64" s="12"/>
      <c r="H64" s="19"/>
      <c r="I64" s="67"/>
      <c r="J64" s="67"/>
      <c r="K64" s="68">
        <f t="shared" si="0"/>
        <v>0</v>
      </c>
      <c r="L64" s="67"/>
      <c r="M64" s="67"/>
      <c r="N64" s="68">
        <f t="shared" si="1"/>
        <v>0</v>
      </c>
      <c r="O64" s="68">
        <f t="shared" si="2"/>
        <v>0</v>
      </c>
      <c r="P64" s="67"/>
      <c r="Q64" s="67"/>
      <c r="R64" s="68">
        <f t="shared" si="3"/>
        <v>0</v>
      </c>
      <c r="S64" s="2"/>
      <c r="T64" s="67"/>
      <c r="U64" s="67"/>
      <c r="V64" s="68">
        <f t="shared" si="4"/>
        <v>0</v>
      </c>
      <c r="W64" s="89"/>
      <c r="X64" s="72"/>
      <c r="Y64" s="69"/>
      <c r="Z64" s="69"/>
      <c r="AA64" s="68">
        <f t="shared" si="5"/>
        <v>0</v>
      </c>
      <c r="AB64" s="68"/>
      <c r="AC64" s="2"/>
      <c r="AD64" s="35"/>
    </row>
    <row r="65" spans="1:30" ht="30" customHeight="1" x14ac:dyDescent="0.2">
      <c r="A65" s="5">
        <v>60</v>
      </c>
      <c r="B65" s="10"/>
      <c r="C65" s="10"/>
      <c r="D65" s="93"/>
      <c r="E65" s="11"/>
      <c r="F65" s="11"/>
      <c r="G65" s="12"/>
      <c r="H65" s="19"/>
      <c r="I65" s="67"/>
      <c r="J65" s="67"/>
      <c r="K65" s="68">
        <f t="shared" si="0"/>
        <v>0</v>
      </c>
      <c r="L65" s="67"/>
      <c r="M65" s="67"/>
      <c r="N65" s="68">
        <f t="shared" si="1"/>
        <v>0</v>
      </c>
      <c r="O65" s="68">
        <f t="shared" si="2"/>
        <v>0</v>
      </c>
      <c r="P65" s="67"/>
      <c r="Q65" s="67"/>
      <c r="R65" s="68">
        <f t="shared" si="3"/>
        <v>0</v>
      </c>
      <c r="S65" s="2"/>
      <c r="T65" s="67"/>
      <c r="U65" s="67"/>
      <c r="V65" s="68">
        <f t="shared" si="4"/>
        <v>0</v>
      </c>
      <c r="W65" s="89"/>
      <c r="X65" s="72"/>
      <c r="Y65" s="69"/>
      <c r="Z65" s="69"/>
      <c r="AA65" s="68">
        <f t="shared" si="5"/>
        <v>0</v>
      </c>
      <c r="AB65" s="68"/>
      <c r="AC65" s="2"/>
      <c r="AD65" s="35"/>
    </row>
    <row r="66" spans="1:30" ht="30" customHeight="1" x14ac:dyDescent="0.2">
      <c r="A66" s="5">
        <v>61</v>
      </c>
      <c r="B66" s="10"/>
      <c r="C66" s="10"/>
      <c r="D66" s="93"/>
      <c r="E66" s="11"/>
      <c r="F66" s="11"/>
      <c r="G66" s="12"/>
      <c r="H66" s="19"/>
      <c r="I66" s="67"/>
      <c r="J66" s="67"/>
      <c r="K66" s="68">
        <f t="shared" si="0"/>
        <v>0</v>
      </c>
      <c r="L66" s="67"/>
      <c r="M66" s="67"/>
      <c r="N66" s="68">
        <f t="shared" si="1"/>
        <v>0</v>
      </c>
      <c r="O66" s="68">
        <f t="shared" si="2"/>
        <v>0</v>
      </c>
      <c r="P66" s="67"/>
      <c r="Q66" s="67"/>
      <c r="R66" s="68">
        <f t="shared" si="3"/>
        <v>0</v>
      </c>
      <c r="S66" s="2"/>
      <c r="T66" s="67"/>
      <c r="U66" s="67"/>
      <c r="V66" s="68">
        <f t="shared" si="4"/>
        <v>0</v>
      </c>
      <c r="W66" s="89"/>
      <c r="X66" s="72"/>
      <c r="Y66" s="69"/>
      <c r="Z66" s="69"/>
      <c r="AA66" s="68">
        <f t="shared" si="5"/>
        <v>0</v>
      </c>
      <c r="AB66" s="68"/>
      <c r="AC66" s="2"/>
      <c r="AD66" s="35"/>
    </row>
    <row r="67" spans="1:30" ht="30" customHeight="1" x14ac:dyDescent="0.2">
      <c r="A67" s="5">
        <v>62</v>
      </c>
      <c r="B67" s="10"/>
      <c r="C67" s="10"/>
      <c r="D67" s="93"/>
      <c r="E67" s="11"/>
      <c r="F67" s="11"/>
      <c r="G67" s="12"/>
      <c r="H67" s="19"/>
      <c r="I67" s="67"/>
      <c r="J67" s="67"/>
      <c r="K67" s="68">
        <f t="shared" si="0"/>
        <v>0</v>
      </c>
      <c r="L67" s="67"/>
      <c r="M67" s="67"/>
      <c r="N67" s="68">
        <f t="shared" si="1"/>
        <v>0</v>
      </c>
      <c r="O67" s="68">
        <f t="shared" si="2"/>
        <v>0</v>
      </c>
      <c r="P67" s="67"/>
      <c r="Q67" s="67"/>
      <c r="R67" s="68">
        <f t="shared" si="3"/>
        <v>0</v>
      </c>
      <c r="S67" s="2"/>
      <c r="T67" s="67"/>
      <c r="U67" s="67"/>
      <c r="V67" s="68">
        <f t="shared" si="4"/>
        <v>0</v>
      </c>
      <c r="W67" s="89"/>
      <c r="X67" s="72"/>
      <c r="Y67" s="69"/>
      <c r="Z67" s="69"/>
      <c r="AA67" s="68">
        <f t="shared" si="5"/>
        <v>0</v>
      </c>
      <c r="AB67" s="68"/>
      <c r="AC67" s="2"/>
      <c r="AD67" s="35"/>
    </row>
    <row r="68" spans="1:30" ht="30" customHeight="1" x14ac:dyDescent="0.2">
      <c r="A68" s="5">
        <v>63</v>
      </c>
      <c r="B68" s="10"/>
      <c r="C68" s="10"/>
      <c r="D68" s="93"/>
      <c r="E68" s="11"/>
      <c r="F68" s="11"/>
      <c r="G68" s="12"/>
      <c r="H68" s="19"/>
      <c r="I68" s="67"/>
      <c r="J68" s="67"/>
      <c r="K68" s="68">
        <f t="shared" si="0"/>
        <v>0</v>
      </c>
      <c r="L68" s="67"/>
      <c r="M68" s="67"/>
      <c r="N68" s="68">
        <f t="shared" si="1"/>
        <v>0</v>
      </c>
      <c r="O68" s="68">
        <f t="shared" si="2"/>
        <v>0</v>
      </c>
      <c r="P68" s="67"/>
      <c r="Q68" s="67"/>
      <c r="R68" s="68">
        <f t="shared" si="3"/>
        <v>0</v>
      </c>
      <c r="S68" s="2"/>
      <c r="T68" s="67"/>
      <c r="U68" s="67"/>
      <c r="V68" s="68">
        <f t="shared" si="4"/>
        <v>0</v>
      </c>
      <c r="W68" s="89"/>
      <c r="X68" s="72"/>
      <c r="Y68" s="69"/>
      <c r="Z68" s="69"/>
      <c r="AA68" s="68">
        <f t="shared" si="5"/>
        <v>0</v>
      </c>
      <c r="AB68" s="68"/>
      <c r="AC68" s="2"/>
      <c r="AD68" s="35"/>
    </row>
    <row r="69" spans="1:30" ht="30" customHeight="1" x14ac:dyDescent="0.2">
      <c r="A69" s="5">
        <v>64</v>
      </c>
      <c r="B69" s="10"/>
      <c r="C69" s="10"/>
      <c r="D69" s="93"/>
      <c r="E69" s="11"/>
      <c r="F69" s="11"/>
      <c r="G69" s="12"/>
      <c r="H69" s="19"/>
      <c r="I69" s="67"/>
      <c r="J69" s="67"/>
      <c r="K69" s="68">
        <f t="shared" si="0"/>
        <v>0</v>
      </c>
      <c r="L69" s="67"/>
      <c r="M69" s="67"/>
      <c r="N69" s="68">
        <f t="shared" si="1"/>
        <v>0</v>
      </c>
      <c r="O69" s="68">
        <f t="shared" si="2"/>
        <v>0</v>
      </c>
      <c r="P69" s="67"/>
      <c r="Q69" s="67"/>
      <c r="R69" s="68">
        <f t="shared" si="3"/>
        <v>0</v>
      </c>
      <c r="S69" s="2"/>
      <c r="T69" s="67"/>
      <c r="U69" s="67"/>
      <c r="V69" s="68">
        <f t="shared" si="4"/>
        <v>0</v>
      </c>
      <c r="W69" s="89"/>
      <c r="X69" s="72"/>
      <c r="Y69" s="69"/>
      <c r="Z69" s="69"/>
      <c r="AA69" s="68">
        <f t="shared" si="5"/>
        <v>0</v>
      </c>
      <c r="AB69" s="68"/>
      <c r="AC69" s="2"/>
      <c r="AD69" s="35"/>
    </row>
    <row r="70" spans="1:30" ht="30" customHeight="1" x14ac:dyDescent="0.2">
      <c r="A70" s="5">
        <v>65</v>
      </c>
      <c r="B70" s="10"/>
      <c r="C70" s="10"/>
      <c r="D70" s="93"/>
      <c r="E70" s="11"/>
      <c r="F70" s="11"/>
      <c r="G70" s="12"/>
      <c r="H70" s="19"/>
      <c r="I70" s="67"/>
      <c r="J70" s="67"/>
      <c r="K70" s="68">
        <f t="shared" ref="K70:K105" si="6">IFERROR(ROUND(MAX(I70:J70),2),0)</f>
        <v>0</v>
      </c>
      <c r="L70" s="67"/>
      <c r="M70" s="67"/>
      <c r="N70" s="68">
        <f t="shared" ref="N70:N105" si="7">IFERROR(ROUND(MAX(L70:M70),2),0)</f>
        <v>0</v>
      </c>
      <c r="O70" s="68">
        <f t="shared" ref="O70:O105" si="8">IFERROR(ROUND(MAX(K70,N70),2),0)</f>
        <v>0</v>
      </c>
      <c r="P70" s="67"/>
      <c r="Q70" s="67"/>
      <c r="R70" s="68">
        <f t="shared" ref="R70:R105" si="9">IFERROR(ROUND(MAX(P70:Q70),2),0)</f>
        <v>0</v>
      </c>
      <c r="S70" s="2"/>
      <c r="T70" s="67"/>
      <c r="U70" s="67"/>
      <c r="V70" s="68">
        <f t="shared" ref="V70:V105" si="10">IFERROR(ROUND(MIN(T70:U70),2),0)</f>
        <v>0</v>
      </c>
      <c r="W70" s="89"/>
      <c r="X70" s="72"/>
      <c r="Y70" s="69"/>
      <c r="Z70" s="69"/>
      <c r="AA70" s="68">
        <f t="shared" ref="AA70:AA105" si="11">IFERROR(ROUND(MIN(Y70:Z70),2),0)</f>
        <v>0</v>
      </c>
      <c r="AB70" s="68"/>
      <c r="AC70" s="2"/>
      <c r="AD70" s="35"/>
    </row>
    <row r="71" spans="1:30" ht="30" customHeight="1" x14ac:dyDescent="0.2">
      <c r="A71" s="5">
        <v>66</v>
      </c>
      <c r="B71" s="10"/>
      <c r="C71" s="10"/>
      <c r="D71" s="93"/>
      <c r="E71" s="11"/>
      <c r="F71" s="11"/>
      <c r="G71" s="12"/>
      <c r="H71" s="19"/>
      <c r="I71" s="67"/>
      <c r="J71" s="67"/>
      <c r="K71" s="68">
        <f t="shared" si="6"/>
        <v>0</v>
      </c>
      <c r="L71" s="67"/>
      <c r="M71" s="67"/>
      <c r="N71" s="68">
        <f t="shared" si="7"/>
        <v>0</v>
      </c>
      <c r="O71" s="68">
        <f t="shared" si="8"/>
        <v>0</v>
      </c>
      <c r="P71" s="67"/>
      <c r="Q71" s="67"/>
      <c r="R71" s="68">
        <f t="shared" si="9"/>
        <v>0</v>
      </c>
      <c r="S71" s="2"/>
      <c r="T71" s="67"/>
      <c r="U71" s="67"/>
      <c r="V71" s="68">
        <f t="shared" si="10"/>
        <v>0</v>
      </c>
      <c r="W71" s="89"/>
      <c r="X71" s="72"/>
      <c r="Y71" s="69"/>
      <c r="Z71" s="69"/>
      <c r="AA71" s="68">
        <f t="shared" si="11"/>
        <v>0</v>
      </c>
      <c r="AB71" s="68"/>
      <c r="AC71" s="2"/>
      <c r="AD71" s="36"/>
    </row>
    <row r="72" spans="1:30" ht="30" customHeight="1" x14ac:dyDescent="0.2">
      <c r="A72" s="5">
        <v>67</v>
      </c>
      <c r="B72" s="10"/>
      <c r="C72" s="10"/>
      <c r="D72" s="93"/>
      <c r="E72" s="11"/>
      <c r="F72" s="11"/>
      <c r="G72" s="12"/>
      <c r="H72" s="19"/>
      <c r="I72" s="67"/>
      <c r="J72" s="67"/>
      <c r="K72" s="68">
        <f t="shared" si="6"/>
        <v>0</v>
      </c>
      <c r="L72" s="67"/>
      <c r="M72" s="67"/>
      <c r="N72" s="68">
        <f t="shared" si="7"/>
        <v>0</v>
      </c>
      <c r="O72" s="68">
        <f t="shared" si="8"/>
        <v>0</v>
      </c>
      <c r="P72" s="67"/>
      <c r="Q72" s="67"/>
      <c r="R72" s="68">
        <f t="shared" si="9"/>
        <v>0</v>
      </c>
      <c r="S72" s="2"/>
      <c r="T72" s="67"/>
      <c r="U72" s="67"/>
      <c r="V72" s="68">
        <f t="shared" si="10"/>
        <v>0</v>
      </c>
      <c r="W72" s="89"/>
      <c r="X72" s="72"/>
      <c r="Y72" s="69"/>
      <c r="Z72" s="69"/>
      <c r="AA72" s="68">
        <f t="shared" si="11"/>
        <v>0</v>
      </c>
      <c r="AB72" s="68"/>
      <c r="AC72" s="2"/>
      <c r="AD72" s="35"/>
    </row>
    <row r="73" spans="1:30" ht="30" customHeight="1" x14ac:dyDescent="0.2">
      <c r="A73" s="5">
        <v>68</v>
      </c>
      <c r="B73" s="10"/>
      <c r="C73" s="10"/>
      <c r="D73" s="93"/>
      <c r="E73" s="11"/>
      <c r="F73" s="11"/>
      <c r="G73" s="12"/>
      <c r="H73" s="19"/>
      <c r="I73" s="67"/>
      <c r="J73" s="67"/>
      <c r="K73" s="68">
        <f t="shared" si="6"/>
        <v>0</v>
      </c>
      <c r="L73" s="67"/>
      <c r="M73" s="67"/>
      <c r="N73" s="68">
        <f t="shared" si="7"/>
        <v>0</v>
      </c>
      <c r="O73" s="68">
        <f t="shared" si="8"/>
        <v>0</v>
      </c>
      <c r="P73" s="67"/>
      <c r="Q73" s="67"/>
      <c r="R73" s="68">
        <f t="shared" si="9"/>
        <v>0</v>
      </c>
      <c r="S73" s="2"/>
      <c r="T73" s="67"/>
      <c r="U73" s="67"/>
      <c r="V73" s="68">
        <f t="shared" si="10"/>
        <v>0</v>
      </c>
      <c r="W73" s="89"/>
      <c r="X73" s="72"/>
      <c r="Y73" s="69"/>
      <c r="Z73" s="69"/>
      <c r="AA73" s="68">
        <f t="shared" si="11"/>
        <v>0</v>
      </c>
      <c r="AB73" s="68"/>
      <c r="AC73" s="2"/>
      <c r="AD73" s="35"/>
    </row>
    <row r="74" spans="1:30" ht="30" customHeight="1" x14ac:dyDescent="0.2">
      <c r="A74" s="5">
        <v>69</v>
      </c>
      <c r="B74" s="10"/>
      <c r="C74" s="10"/>
      <c r="D74" s="93"/>
      <c r="E74" s="11"/>
      <c r="F74" s="11"/>
      <c r="G74" s="12"/>
      <c r="H74" s="19"/>
      <c r="I74" s="67"/>
      <c r="J74" s="67"/>
      <c r="K74" s="68">
        <f t="shared" si="6"/>
        <v>0</v>
      </c>
      <c r="L74" s="67"/>
      <c r="M74" s="67"/>
      <c r="N74" s="68">
        <f t="shared" si="7"/>
        <v>0</v>
      </c>
      <c r="O74" s="68">
        <f t="shared" si="8"/>
        <v>0</v>
      </c>
      <c r="P74" s="67"/>
      <c r="Q74" s="67"/>
      <c r="R74" s="68">
        <f t="shared" si="9"/>
        <v>0</v>
      </c>
      <c r="S74" s="2"/>
      <c r="T74" s="67"/>
      <c r="U74" s="67"/>
      <c r="V74" s="68">
        <f t="shared" si="10"/>
        <v>0</v>
      </c>
      <c r="W74" s="89"/>
      <c r="X74" s="72"/>
      <c r="Y74" s="69"/>
      <c r="Z74" s="69"/>
      <c r="AA74" s="68">
        <f t="shared" si="11"/>
        <v>0</v>
      </c>
      <c r="AB74" s="68"/>
      <c r="AC74" s="2"/>
      <c r="AD74" s="35"/>
    </row>
    <row r="75" spans="1:30" ht="30" customHeight="1" x14ac:dyDescent="0.2">
      <c r="A75" s="5">
        <v>70</v>
      </c>
      <c r="B75" s="10"/>
      <c r="C75" s="10"/>
      <c r="D75" s="93"/>
      <c r="E75" s="11"/>
      <c r="F75" s="11"/>
      <c r="G75" s="12"/>
      <c r="H75" s="19"/>
      <c r="I75" s="67"/>
      <c r="J75" s="67"/>
      <c r="K75" s="68">
        <f t="shared" si="6"/>
        <v>0</v>
      </c>
      <c r="L75" s="67"/>
      <c r="M75" s="67"/>
      <c r="N75" s="68">
        <f t="shared" si="7"/>
        <v>0</v>
      </c>
      <c r="O75" s="68">
        <f t="shared" si="8"/>
        <v>0</v>
      </c>
      <c r="P75" s="67"/>
      <c r="Q75" s="67"/>
      <c r="R75" s="68">
        <f t="shared" si="9"/>
        <v>0</v>
      </c>
      <c r="S75" s="2"/>
      <c r="T75" s="67"/>
      <c r="U75" s="67"/>
      <c r="V75" s="68">
        <f t="shared" si="10"/>
        <v>0</v>
      </c>
      <c r="W75" s="89"/>
      <c r="X75" s="72"/>
      <c r="Y75" s="69"/>
      <c r="Z75" s="69"/>
      <c r="AA75" s="68">
        <f t="shared" si="11"/>
        <v>0</v>
      </c>
      <c r="AB75" s="68"/>
      <c r="AC75" s="2"/>
      <c r="AD75" s="35"/>
    </row>
    <row r="76" spans="1:30" ht="30" customHeight="1" x14ac:dyDescent="0.2">
      <c r="A76" s="5">
        <v>71</v>
      </c>
      <c r="B76" s="10"/>
      <c r="C76" s="10"/>
      <c r="D76" s="93"/>
      <c r="E76" s="11"/>
      <c r="F76" s="11"/>
      <c r="G76" s="12"/>
      <c r="H76" s="19"/>
      <c r="I76" s="67"/>
      <c r="J76" s="67"/>
      <c r="K76" s="68">
        <f t="shared" si="6"/>
        <v>0</v>
      </c>
      <c r="L76" s="67"/>
      <c r="M76" s="67"/>
      <c r="N76" s="68">
        <f t="shared" si="7"/>
        <v>0</v>
      </c>
      <c r="O76" s="68">
        <f t="shared" si="8"/>
        <v>0</v>
      </c>
      <c r="P76" s="67"/>
      <c r="Q76" s="67"/>
      <c r="R76" s="68">
        <f t="shared" si="9"/>
        <v>0</v>
      </c>
      <c r="S76" s="2"/>
      <c r="T76" s="67"/>
      <c r="U76" s="67"/>
      <c r="V76" s="68">
        <f t="shared" si="10"/>
        <v>0</v>
      </c>
      <c r="W76" s="89"/>
      <c r="X76" s="72"/>
      <c r="Y76" s="69"/>
      <c r="Z76" s="69"/>
      <c r="AA76" s="68">
        <f t="shared" si="11"/>
        <v>0</v>
      </c>
      <c r="AB76" s="68"/>
      <c r="AC76" s="2"/>
      <c r="AD76" s="35"/>
    </row>
    <row r="77" spans="1:30" ht="30" customHeight="1" x14ac:dyDescent="0.2">
      <c r="A77" s="5">
        <v>72</v>
      </c>
      <c r="B77" s="10"/>
      <c r="C77" s="10"/>
      <c r="D77" s="93"/>
      <c r="E77" s="11"/>
      <c r="F77" s="11"/>
      <c r="G77" s="12"/>
      <c r="H77" s="19"/>
      <c r="I77" s="67"/>
      <c r="J77" s="67"/>
      <c r="K77" s="68">
        <f t="shared" si="6"/>
        <v>0</v>
      </c>
      <c r="L77" s="67"/>
      <c r="M77" s="67"/>
      <c r="N77" s="68">
        <f t="shared" si="7"/>
        <v>0</v>
      </c>
      <c r="O77" s="68">
        <f t="shared" si="8"/>
        <v>0</v>
      </c>
      <c r="P77" s="67"/>
      <c r="Q77" s="67"/>
      <c r="R77" s="68">
        <f t="shared" si="9"/>
        <v>0</v>
      </c>
      <c r="S77" s="2"/>
      <c r="T77" s="67"/>
      <c r="U77" s="67"/>
      <c r="V77" s="68">
        <f t="shared" si="10"/>
        <v>0</v>
      </c>
      <c r="W77" s="89"/>
      <c r="X77" s="72"/>
      <c r="Y77" s="69"/>
      <c r="Z77" s="69"/>
      <c r="AA77" s="68">
        <f t="shared" si="11"/>
        <v>0</v>
      </c>
      <c r="AB77" s="68"/>
      <c r="AC77" s="2"/>
      <c r="AD77" s="35"/>
    </row>
    <row r="78" spans="1:30" ht="30" customHeight="1" x14ac:dyDescent="0.2">
      <c r="A78" s="5">
        <v>73</v>
      </c>
      <c r="B78" s="10"/>
      <c r="C78" s="10"/>
      <c r="D78" s="93"/>
      <c r="E78" s="11"/>
      <c r="F78" s="11"/>
      <c r="G78" s="12"/>
      <c r="H78" s="19"/>
      <c r="I78" s="67"/>
      <c r="J78" s="67"/>
      <c r="K78" s="68">
        <f t="shared" si="6"/>
        <v>0</v>
      </c>
      <c r="L78" s="67"/>
      <c r="M78" s="67"/>
      <c r="N78" s="68">
        <f t="shared" si="7"/>
        <v>0</v>
      </c>
      <c r="O78" s="68">
        <f t="shared" si="8"/>
        <v>0</v>
      </c>
      <c r="P78" s="67"/>
      <c r="Q78" s="67"/>
      <c r="R78" s="68">
        <f t="shared" si="9"/>
        <v>0</v>
      </c>
      <c r="S78" s="2"/>
      <c r="T78" s="67"/>
      <c r="U78" s="67"/>
      <c r="V78" s="68">
        <f t="shared" si="10"/>
        <v>0</v>
      </c>
      <c r="W78" s="89"/>
      <c r="X78" s="72"/>
      <c r="Y78" s="69"/>
      <c r="Z78" s="69"/>
      <c r="AA78" s="68">
        <f t="shared" si="11"/>
        <v>0</v>
      </c>
      <c r="AB78" s="68"/>
      <c r="AC78" s="2"/>
      <c r="AD78" s="35"/>
    </row>
    <row r="79" spans="1:30" ht="30" customHeight="1" x14ac:dyDescent="0.2">
      <c r="A79" s="5">
        <v>74</v>
      </c>
      <c r="B79" s="10"/>
      <c r="C79" s="10"/>
      <c r="D79" s="93"/>
      <c r="E79" s="11"/>
      <c r="F79" s="11"/>
      <c r="G79" s="12"/>
      <c r="H79" s="19"/>
      <c r="I79" s="67"/>
      <c r="J79" s="67"/>
      <c r="K79" s="68">
        <f t="shared" si="6"/>
        <v>0</v>
      </c>
      <c r="L79" s="67"/>
      <c r="M79" s="67"/>
      <c r="N79" s="68">
        <f t="shared" si="7"/>
        <v>0</v>
      </c>
      <c r="O79" s="68">
        <f t="shared" si="8"/>
        <v>0</v>
      </c>
      <c r="P79" s="67"/>
      <c r="Q79" s="67"/>
      <c r="R79" s="68">
        <f t="shared" si="9"/>
        <v>0</v>
      </c>
      <c r="S79" s="2"/>
      <c r="T79" s="67"/>
      <c r="U79" s="67"/>
      <c r="V79" s="68">
        <f t="shared" si="10"/>
        <v>0</v>
      </c>
      <c r="W79" s="89"/>
      <c r="X79" s="72"/>
      <c r="Y79" s="69"/>
      <c r="Z79" s="69"/>
      <c r="AA79" s="68">
        <f t="shared" si="11"/>
        <v>0</v>
      </c>
      <c r="AB79" s="68"/>
      <c r="AC79" s="2"/>
      <c r="AD79" s="35"/>
    </row>
    <row r="80" spans="1:30" ht="30" customHeight="1" x14ac:dyDescent="0.2">
      <c r="A80" s="5">
        <v>75</v>
      </c>
      <c r="B80" s="10"/>
      <c r="C80" s="10"/>
      <c r="D80" s="93"/>
      <c r="E80" s="11"/>
      <c r="F80" s="11"/>
      <c r="G80" s="12"/>
      <c r="H80" s="19"/>
      <c r="I80" s="67"/>
      <c r="J80" s="67"/>
      <c r="K80" s="68">
        <f t="shared" si="6"/>
        <v>0</v>
      </c>
      <c r="L80" s="67"/>
      <c r="M80" s="67"/>
      <c r="N80" s="68">
        <f t="shared" si="7"/>
        <v>0</v>
      </c>
      <c r="O80" s="68">
        <f t="shared" si="8"/>
        <v>0</v>
      </c>
      <c r="P80" s="67"/>
      <c r="Q80" s="67"/>
      <c r="R80" s="68">
        <f t="shared" si="9"/>
        <v>0</v>
      </c>
      <c r="S80" s="2"/>
      <c r="T80" s="67"/>
      <c r="U80" s="67"/>
      <c r="V80" s="68">
        <f t="shared" si="10"/>
        <v>0</v>
      </c>
      <c r="W80" s="89"/>
      <c r="X80" s="72"/>
      <c r="Y80" s="69"/>
      <c r="Z80" s="69"/>
      <c r="AA80" s="68">
        <f t="shared" si="11"/>
        <v>0</v>
      </c>
      <c r="AB80" s="68"/>
      <c r="AC80" s="2"/>
      <c r="AD80" s="35"/>
    </row>
    <row r="81" spans="1:30" ht="30" customHeight="1" x14ac:dyDescent="0.2">
      <c r="A81" s="5">
        <v>76</v>
      </c>
      <c r="B81" s="10"/>
      <c r="C81" s="10"/>
      <c r="D81" s="93"/>
      <c r="E81" s="11"/>
      <c r="F81" s="11"/>
      <c r="G81" s="12"/>
      <c r="H81" s="19"/>
      <c r="I81" s="67"/>
      <c r="J81" s="67"/>
      <c r="K81" s="68">
        <f t="shared" si="6"/>
        <v>0</v>
      </c>
      <c r="L81" s="67"/>
      <c r="M81" s="67"/>
      <c r="N81" s="68">
        <f t="shared" si="7"/>
        <v>0</v>
      </c>
      <c r="O81" s="68">
        <f t="shared" si="8"/>
        <v>0</v>
      </c>
      <c r="P81" s="67"/>
      <c r="Q81" s="67"/>
      <c r="R81" s="68">
        <f t="shared" si="9"/>
        <v>0</v>
      </c>
      <c r="S81" s="2"/>
      <c r="T81" s="67"/>
      <c r="U81" s="67"/>
      <c r="V81" s="68">
        <f t="shared" si="10"/>
        <v>0</v>
      </c>
      <c r="W81" s="89"/>
      <c r="X81" s="72"/>
      <c r="Y81" s="69"/>
      <c r="Z81" s="69"/>
      <c r="AA81" s="68">
        <f t="shared" si="11"/>
        <v>0</v>
      </c>
      <c r="AB81" s="68"/>
      <c r="AC81" s="2"/>
      <c r="AD81" s="35"/>
    </row>
    <row r="82" spans="1:30" ht="30" customHeight="1" x14ac:dyDescent="0.2">
      <c r="A82" s="5">
        <v>77</v>
      </c>
      <c r="B82" s="10"/>
      <c r="C82" s="10"/>
      <c r="D82" s="93"/>
      <c r="E82" s="11"/>
      <c r="F82" s="11"/>
      <c r="G82" s="12"/>
      <c r="H82" s="19"/>
      <c r="I82" s="67"/>
      <c r="J82" s="67"/>
      <c r="K82" s="68">
        <f t="shared" si="6"/>
        <v>0</v>
      </c>
      <c r="L82" s="67"/>
      <c r="M82" s="67"/>
      <c r="N82" s="68">
        <f t="shared" si="7"/>
        <v>0</v>
      </c>
      <c r="O82" s="68">
        <f t="shared" si="8"/>
        <v>0</v>
      </c>
      <c r="P82" s="67"/>
      <c r="Q82" s="67"/>
      <c r="R82" s="68">
        <f t="shared" si="9"/>
        <v>0</v>
      </c>
      <c r="S82" s="2"/>
      <c r="T82" s="67"/>
      <c r="U82" s="67"/>
      <c r="V82" s="68">
        <f t="shared" si="10"/>
        <v>0</v>
      </c>
      <c r="W82" s="89"/>
      <c r="X82" s="72"/>
      <c r="Y82" s="69"/>
      <c r="Z82" s="69"/>
      <c r="AA82" s="68">
        <f t="shared" si="11"/>
        <v>0</v>
      </c>
      <c r="AB82" s="68"/>
      <c r="AC82" s="2"/>
      <c r="AD82" s="35"/>
    </row>
    <row r="83" spans="1:30" ht="30" customHeight="1" x14ac:dyDescent="0.2">
      <c r="A83" s="5">
        <v>78</v>
      </c>
      <c r="B83" s="10"/>
      <c r="C83" s="10"/>
      <c r="D83" s="93"/>
      <c r="E83" s="11"/>
      <c r="F83" s="11"/>
      <c r="G83" s="12"/>
      <c r="H83" s="19"/>
      <c r="I83" s="67"/>
      <c r="J83" s="67"/>
      <c r="K83" s="68">
        <f t="shared" si="6"/>
        <v>0</v>
      </c>
      <c r="L83" s="67"/>
      <c r="M83" s="67"/>
      <c r="N83" s="68">
        <f t="shared" si="7"/>
        <v>0</v>
      </c>
      <c r="O83" s="68">
        <f t="shared" si="8"/>
        <v>0</v>
      </c>
      <c r="P83" s="67"/>
      <c r="Q83" s="67"/>
      <c r="R83" s="68">
        <f t="shared" si="9"/>
        <v>0</v>
      </c>
      <c r="S83" s="2"/>
      <c r="T83" s="67"/>
      <c r="U83" s="67"/>
      <c r="V83" s="68">
        <f t="shared" si="10"/>
        <v>0</v>
      </c>
      <c r="W83" s="89"/>
      <c r="X83" s="72"/>
      <c r="Y83" s="69"/>
      <c r="Z83" s="69"/>
      <c r="AA83" s="68">
        <f t="shared" si="11"/>
        <v>0</v>
      </c>
      <c r="AB83" s="68"/>
      <c r="AC83" s="2"/>
      <c r="AD83" s="35"/>
    </row>
    <row r="84" spans="1:30" ht="30" customHeight="1" x14ac:dyDescent="0.2">
      <c r="A84" s="5">
        <v>79</v>
      </c>
      <c r="B84" s="10"/>
      <c r="C84" s="10"/>
      <c r="D84" s="93"/>
      <c r="E84" s="11"/>
      <c r="F84" s="11"/>
      <c r="G84" s="12"/>
      <c r="H84" s="19"/>
      <c r="I84" s="67"/>
      <c r="J84" s="67"/>
      <c r="K84" s="68">
        <f t="shared" si="6"/>
        <v>0</v>
      </c>
      <c r="L84" s="67"/>
      <c r="M84" s="67"/>
      <c r="N84" s="68">
        <f t="shared" si="7"/>
        <v>0</v>
      </c>
      <c r="O84" s="68">
        <f t="shared" si="8"/>
        <v>0</v>
      </c>
      <c r="P84" s="67"/>
      <c r="Q84" s="67"/>
      <c r="R84" s="68">
        <f t="shared" si="9"/>
        <v>0</v>
      </c>
      <c r="S84" s="2"/>
      <c r="T84" s="67"/>
      <c r="U84" s="67"/>
      <c r="V84" s="68">
        <f t="shared" si="10"/>
        <v>0</v>
      </c>
      <c r="W84" s="89"/>
      <c r="X84" s="72"/>
      <c r="Y84" s="69"/>
      <c r="Z84" s="69"/>
      <c r="AA84" s="68">
        <f t="shared" si="11"/>
        <v>0</v>
      </c>
      <c r="AB84" s="68"/>
      <c r="AC84" s="2"/>
      <c r="AD84" s="35"/>
    </row>
    <row r="85" spans="1:30" ht="30" customHeight="1" x14ac:dyDescent="0.2">
      <c r="A85" s="5">
        <v>80</v>
      </c>
      <c r="B85" s="6"/>
      <c r="C85" s="6"/>
      <c r="D85" s="93"/>
      <c r="E85" s="13"/>
      <c r="F85" s="13"/>
      <c r="G85" s="12"/>
      <c r="H85" s="19"/>
      <c r="I85" s="67"/>
      <c r="J85" s="67"/>
      <c r="K85" s="68">
        <f t="shared" si="6"/>
        <v>0</v>
      </c>
      <c r="L85" s="67"/>
      <c r="M85" s="67"/>
      <c r="N85" s="68">
        <f t="shared" si="7"/>
        <v>0</v>
      </c>
      <c r="O85" s="68">
        <f t="shared" si="8"/>
        <v>0</v>
      </c>
      <c r="P85" s="67"/>
      <c r="Q85" s="67"/>
      <c r="R85" s="68">
        <f t="shared" si="9"/>
        <v>0</v>
      </c>
      <c r="S85" s="2"/>
      <c r="T85" s="67"/>
      <c r="U85" s="67"/>
      <c r="V85" s="68">
        <f t="shared" si="10"/>
        <v>0</v>
      </c>
      <c r="W85" s="89"/>
      <c r="X85" s="72"/>
      <c r="Y85" s="69"/>
      <c r="Z85" s="69"/>
      <c r="AA85" s="68">
        <f t="shared" si="11"/>
        <v>0</v>
      </c>
      <c r="AB85" s="68"/>
      <c r="AC85" s="2"/>
      <c r="AD85" s="35"/>
    </row>
    <row r="86" spans="1:30" ht="30" customHeight="1" x14ac:dyDescent="0.2">
      <c r="A86" s="5">
        <v>81</v>
      </c>
      <c r="B86" s="6"/>
      <c r="C86" s="6"/>
      <c r="D86" s="93"/>
      <c r="E86" s="11"/>
      <c r="F86" s="11"/>
      <c r="G86" s="12"/>
      <c r="H86" s="19"/>
      <c r="I86" s="67"/>
      <c r="J86" s="67"/>
      <c r="K86" s="68">
        <f t="shared" si="6"/>
        <v>0</v>
      </c>
      <c r="L86" s="67"/>
      <c r="M86" s="67"/>
      <c r="N86" s="68">
        <f t="shared" si="7"/>
        <v>0</v>
      </c>
      <c r="O86" s="68">
        <f t="shared" si="8"/>
        <v>0</v>
      </c>
      <c r="P86" s="67"/>
      <c r="Q86" s="67"/>
      <c r="R86" s="68">
        <f t="shared" si="9"/>
        <v>0</v>
      </c>
      <c r="S86" s="2"/>
      <c r="T86" s="67"/>
      <c r="U86" s="67"/>
      <c r="V86" s="68">
        <f t="shared" si="10"/>
        <v>0</v>
      </c>
      <c r="W86" s="89"/>
      <c r="X86" s="72"/>
      <c r="Y86" s="69"/>
      <c r="Z86" s="69"/>
      <c r="AA86" s="68">
        <f t="shared" si="11"/>
        <v>0</v>
      </c>
      <c r="AB86" s="68"/>
      <c r="AC86" s="2"/>
      <c r="AD86" s="35"/>
    </row>
    <row r="87" spans="1:30" ht="30" customHeight="1" x14ac:dyDescent="0.2">
      <c r="A87" s="5">
        <v>82</v>
      </c>
      <c r="B87" s="6"/>
      <c r="C87" s="6"/>
      <c r="D87" s="93"/>
      <c r="E87" s="8"/>
      <c r="F87" s="8"/>
      <c r="G87" s="9"/>
      <c r="H87" s="19"/>
      <c r="I87" s="67"/>
      <c r="J87" s="67"/>
      <c r="K87" s="68">
        <f t="shared" si="6"/>
        <v>0</v>
      </c>
      <c r="L87" s="67"/>
      <c r="M87" s="67"/>
      <c r="N87" s="68">
        <f t="shared" si="7"/>
        <v>0</v>
      </c>
      <c r="O87" s="68">
        <f t="shared" si="8"/>
        <v>0</v>
      </c>
      <c r="P87" s="67"/>
      <c r="Q87" s="67"/>
      <c r="R87" s="68">
        <f t="shared" si="9"/>
        <v>0</v>
      </c>
      <c r="S87" s="2"/>
      <c r="T87" s="67"/>
      <c r="U87" s="67"/>
      <c r="V87" s="68">
        <f t="shared" si="10"/>
        <v>0</v>
      </c>
      <c r="W87" s="89"/>
      <c r="X87" s="72"/>
      <c r="Y87" s="69"/>
      <c r="Z87" s="69"/>
      <c r="AA87" s="68">
        <f t="shared" si="11"/>
        <v>0</v>
      </c>
      <c r="AB87" s="68"/>
      <c r="AC87" s="2"/>
      <c r="AD87" s="35"/>
    </row>
    <row r="88" spans="1:30" ht="30" customHeight="1" x14ac:dyDescent="0.2">
      <c r="A88" s="5">
        <v>83</v>
      </c>
      <c r="B88" s="6"/>
      <c r="C88" s="6"/>
      <c r="D88" s="93"/>
      <c r="E88" s="8"/>
      <c r="F88" s="8"/>
      <c r="G88" s="9"/>
      <c r="H88" s="19"/>
      <c r="I88" s="67"/>
      <c r="J88" s="67"/>
      <c r="K88" s="68">
        <f t="shared" si="6"/>
        <v>0</v>
      </c>
      <c r="L88" s="67"/>
      <c r="M88" s="67"/>
      <c r="N88" s="68">
        <f t="shared" si="7"/>
        <v>0</v>
      </c>
      <c r="O88" s="68">
        <f t="shared" si="8"/>
        <v>0</v>
      </c>
      <c r="P88" s="67"/>
      <c r="Q88" s="67"/>
      <c r="R88" s="68">
        <f t="shared" si="9"/>
        <v>0</v>
      </c>
      <c r="S88" s="2"/>
      <c r="T88" s="67"/>
      <c r="U88" s="67"/>
      <c r="V88" s="68">
        <f t="shared" si="10"/>
        <v>0</v>
      </c>
      <c r="W88" s="89"/>
      <c r="X88" s="72"/>
      <c r="Y88" s="69"/>
      <c r="Z88" s="69"/>
      <c r="AA88" s="68">
        <f t="shared" si="11"/>
        <v>0</v>
      </c>
      <c r="AB88" s="68"/>
      <c r="AC88" s="2"/>
      <c r="AD88" s="35"/>
    </row>
    <row r="89" spans="1:30" ht="30" customHeight="1" x14ac:dyDescent="0.2">
      <c r="A89" s="5">
        <v>84</v>
      </c>
      <c r="B89" s="6"/>
      <c r="C89" s="6"/>
      <c r="D89" s="93"/>
      <c r="E89" s="8"/>
      <c r="F89" s="8"/>
      <c r="G89" s="9"/>
      <c r="H89" s="19"/>
      <c r="I89" s="67"/>
      <c r="J89" s="67"/>
      <c r="K89" s="68">
        <f t="shared" si="6"/>
        <v>0</v>
      </c>
      <c r="L89" s="67"/>
      <c r="M89" s="67"/>
      <c r="N89" s="68">
        <f t="shared" si="7"/>
        <v>0</v>
      </c>
      <c r="O89" s="68">
        <f t="shared" si="8"/>
        <v>0</v>
      </c>
      <c r="P89" s="67"/>
      <c r="Q89" s="67"/>
      <c r="R89" s="68">
        <f t="shared" si="9"/>
        <v>0</v>
      </c>
      <c r="S89" s="2"/>
      <c r="T89" s="67"/>
      <c r="U89" s="67"/>
      <c r="V89" s="68">
        <f t="shared" si="10"/>
        <v>0</v>
      </c>
      <c r="W89" s="89"/>
      <c r="X89" s="72"/>
      <c r="Y89" s="69"/>
      <c r="Z89" s="69"/>
      <c r="AA89" s="68">
        <f t="shared" si="11"/>
        <v>0</v>
      </c>
      <c r="AB89" s="68"/>
      <c r="AC89" s="2"/>
      <c r="AD89" s="35"/>
    </row>
    <row r="90" spans="1:30" ht="30" customHeight="1" x14ac:dyDescent="0.2">
      <c r="A90" s="5">
        <v>85</v>
      </c>
      <c r="B90" s="6"/>
      <c r="C90" s="6"/>
      <c r="D90" s="93"/>
      <c r="E90" s="8"/>
      <c r="F90" s="8"/>
      <c r="G90" s="9"/>
      <c r="H90" s="19"/>
      <c r="I90" s="67"/>
      <c r="J90" s="67"/>
      <c r="K90" s="68">
        <f t="shared" si="6"/>
        <v>0</v>
      </c>
      <c r="L90" s="67"/>
      <c r="M90" s="67"/>
      <c r="N90" s="68">
        <f t="shared" si="7"/>
        <v>0</v>
      </c>
      <c r="O90" s="68">
        <f t="shared" si="8"/>
        <v>0</v>
      </c>
      <c r="P90" s="67"/>
      <c r="Q90" s="67"/>
      <c r="R90" s="68">
        <f t="shared" si="9"/>
        <v>0</v>
      </c>
      <c r="S90" s="2"/>
      <c r="T90" s="67"/>
      <c r="U90" s="67"/>
      <c r="V90" s="68">
        <f t="shared" si="10"/>
        <v>0</v>
      </c>
      <c r="W90" s="89"/>
      <c r="X90" s="72"/>
      <c r="Y90" s="69"/>
      <c r="Z90" s="69"/>
      <c r="AA90" s="68">
        <f t="shared" si="11"/>
        <v>0</v>
      </c>
      <c r="AB90" s="68"/>
      <c r="AC90" s="2"/>
      <c r="AD90" s="35"/>
    </row>
    <row r="91" spans="1:30" ht="30" customHeight="1" x14ac:dyDescent="0.2">
      <c r="A91" s="5">
        <v>86</v>
      </c>
      <c r="B91" s="6"/>
      <c r="C91" s="6"/>
      <c r="D91" s="93"/>
      <c r="E91" s="15"/>
      <c r="F91" s="15"/>
      <c r="G91" s="16"/>
      <c r="H91" s="19"/>
      <c r="I91" s="67"/>
      <c r="J91" s="67"/>
      <c r="K91" s="68">
        <f t="shared" si="6"/>
        <v>0</v>
      </c>
      <c r="L91" s="67"/>
      <c r="M91" s="67"/>
      <c r="N91" s="68">
        <f t="shared" si="7"/>
        <v>0</v>
      </c>
      <c r="O91" s="68">
        <f t="shared" si="8"/>
        <v>0</v>
      </c>
      <c r="P91" s="67"/>
      <c r="Q91" s="67"/>
      <c r="R91" s="68">
        <f t="shared" si="9"/>
        <v>0</v>
      </c>
      <c r="S91" s="2"/>
      <c r="T91" s="67"/>
      <c r="U91" s="67"/>
      <c r="V91" s="68">
        <f t="shared" si="10"/>
        <v>0</v>
      </c>
      <c r="W91" s="89"/>
      <c r="X91" s="72"/>
      <c r="Y91" s="69"/>
      <c r="Z91" s="69"/>
      <c r="AA91" s="68">
        <f t="shared" si="11"/>
        <v>0</v>
      </c>
      <c r="AB91" s="68"/>
      <c r="AC91" s="2"/>
      <c r="AD91" s="35"/>
    </row>
    <row r="92" spans="1:30" ht="30" customHeight="1" x14ac:dyDescent="0.2">
      <c r="A92" s="5">
        <v>87</v>
      </c>
      <c r="B92" s="6"/>
      <c r="C92" s="6"/>
      <c r="D92" s="93"/>
      <c r="E92" s="9"/>
      <c r="F92" s="9"/>
      <c r="G92" s="9"/>
      <c r="H92" s="19"/>
      <c r="I92" s="67"/>
      <c r="J92" s="67"/>
      <c r="K92" s="68">
        <f t="shared" si="6"/>
        <v>0</v>
      </c>
      <c r="L92" s="67"/>
      <c r="M92" s="67"/>
      <c r="N92" s="68">
        <f t="shared" si="7"/>
        <v>0</v>
      </c>
      <c r="O92" s="68">
        <f t="shared" si="8"/>
        <v>0</v>
      </c>
      <c r="P92" s="67"/>
      <c r="Q92" s="67"/>
      <c r="R92" s="68">
        <f t="shared" si="9"/>
        <v>0</v>
      </c>
      <c r="S92" s="2"/>
      <c r="T92" s="67"/>
      <c r="U92" s="67"/>
      <c r="V92" s="68">
        <f t="shared" si="10"/>
        <v>0</v>
      </c>
      <c r="W92" s="89"/>
      <c r="X92" s="72"/>
      <c r="Y92" s="69"/>
      <c r="Z92" s="69"/>
      <c r="AA92" s="68">
        <f t="shared" si="11"/>
        <v>0</v>
      </c>
      <c r="AB92" s="68"/>
      <c r="AC92" s="2"/>
      <c r="AD92" s="35"/>
    </row>
    <row r="93" spans="1:30" ht="30" customHeight="1" x14ac:dyDescent="0.2">
      <c r="A93" s="5">
        <v>88</v>
      </c>
      <c r="B93" s="6"/>
      <c r="C93" s="6"/>
      <c r="D93" s="93"/>
      <c r="E93" s="8"/>
      <c r="F93" s="8"/>
      <c r="G93" s="8"/>
      <c r="H93" s="19"/>
      <c r="I93" s="67"/>
      <c r="J93" s="67"/>
      <c r="K93" s="68">
        <f t="shared" si="6"/>
        <v>0</v>
      </c>
      <c r="L93" s="67"/>
      <c r="M93" s="67"/>
      <c r="N93" s="68">
        <f t="shared" si="7"/>
        <v>0</v>
      </c>
      <c r="O93" s="68">
        <f t="shared" si="8"/>
        <v>0</v>
      </c>
      <c r="P93" s="67"/>
      <c r="Q93" s="67"/>
      <c r="R93" s="68">
        <f t="shared" si="9"/>
        <v>0</v>
      </c>
      <c r="S93" s="2"/>
      <c r="T93" s="67"/>
      <c r="U93" s="67"/>
      <c r="V93" s="68">
        <f t="shared" si="10"/>
        <v>0</v>
      </c>
      <c r="W93" s="89"/>
      <c r="X93" s="72"/>
      <c r="Y93" s="69"/>
      <c r="Z93" s="69"/>
      <c r="AA93" s="68">
        <f t="shared" si="11"/>
        <v>0</v>
      </c>
      <c r="AB93" s="68"/>
      <c r="AC93" s="2"/>
      <c r="AD93" s="35"/>
    </row>
    <row r="94" spans="1:30" ht="30" customHeight="1" x14ac:dyDescent="0.2">
      <c r="A94" s="5">
        <v>89</v>
      </c>
      <c r="B94" s="6"/>
      <c r="C94" s="6"/>
      <c r="D94" s="93"/>
      <c r="E94" s="8"/>
      <c r="F94" s="8"/>
      <c r="G94" s="9"/>
      <c r="H94" s="19"/>
      <c r="I94" s="67"/>
      <c r="J94" s="67"/>
      <c r="K94" s="68">
        <f t="shared" si="6"/>
        <v>0</v>
      </c>
      <c r="L94" s="67"/>
      <c r="M94" s="67"/>
      <c r="N94" s="68">
        <f t="shared" si="7"/>
        <v>0</v>
      </c>
      <c r="O94" s="68">
        <f t="shared" si="8"/>
        <v>0</v>
      </c>
      <c r="P94" s="67"/>
      <c r="Q94" s="67"/>
      <c r="R94" s="68">
        <f t="shared" si="9"/>
        <v>0</v>
      </c>
      <c r="S94" s="2"/>
      <c r="T94" s="67"/>
      <c r="U94" s="67"/>
      <c r="V94" s="68">
        <f t="shared" si="10"/>
        <v>0</v>
      </c>
      <c r="W94" s="89"/>
      <c r="X94" s="72"/>
      <c r="Y94" s="69"/>
      <c r="Z94" s="69"/>
      <c r="AA94" s="68">
        <f t="shared" si="11"/>
        <v>0</v>
      </c>
      <c r="AB94" s="68"/>
      <c r="AC94" s="2"/>
      <c r="AD94" s="35"/>
    </row>
    <row r="95" spans="1:30" ht="30" customHeight="1" x14ac:dyDescent="0.2">
      <c r="A95" s="5">
        <v>90</v>
      </c>
      <c r="B95" s="6"/>
      <c r="C95" s="6"/>
      <c r="D95" s="93"/>
      <c r="E95" s="8"/>
      <c r="F95" s="8"/>
      <c r="G95" s="9"/>
      <c r="H95" s="19"/>
      <c r="I95" s="67"/>
      <c r="J95" s="67"/>
      <c r="K95" s="68">
        <f t="shared" si="6"/>
        <v>0</v>
      </c>
      <c r="L95" s="67"/>
      <c r="M95" s="67"/>
      <c r="N95" s="68">
        <f t="shared" si="7"/>
        <v>0</v>
      </c>
      <c r="O95" s="68">
        <f t="shared" si="8"/>
        <v>0</v>
      </c>
      <c r="P95" s="67"/>
      <c r="Q95" s="67"/>
      <c r="R95" s="68">
        <f t="shared" si="9"/>
        <v>0</v>
      </c>
      <c r="S95" s="2"/>
      <c r="T95" s="67"/>
      <c r="U95" s="67"/>
      <c r="V95" s="68">
        <f t="shared" si="10"/>
        <v>0</v>
      </c>
      <c r="W95" s="89"/>
      <c r="X95" s="72"/>
      <c r="Y95" s="69"/>
      <c r="Z95" s="69"/>
      <c r="AA95" s="68">
        <f t="shared" si="11"/>
        <v>0</v>
      </c>
      <c r="AB95" s="68"/>
      <c r="AC95" s="2"/>
      <c r="AD95" s="35"/>
    </row>
    <row r="96" spans="1:30" ht="30" customHeight="1" x14ac:dyDescent="0.2">
      <c r="A96" s="5">
        <v>91</v>
      </c>
      <c r="B96" s="6"/>
      <c r="C96" s="6"/>
      <c r="D96" s="93"/>
      <c r="E96" s="8"/>
      <c r="F96" s="8"/>
      <c r="G96" s="9"/>
      <c r="H96" s="19"/>
      <c r="I96" s="67"/>
      <c r="J96" s="67"/>
      <c r="K96" s="68">
        <f t="shared" si="6"/>
        <v>0</v>
      </c>
      <c r="L96" s="67"/>
      <c r="M96" s="67"/>
      <c r="N96" s="68">
        <f t="shared" si="7"/>
        <v>0</v>
      </c>
      <c r="O96" s="68">
        <f t="shared" si="8"/>
        <v>0</v>
      </c>
      <c r="P96" s="67"/>
      <c r="Q96" s="67"/>
      <c r="R96" s="68">
        <f t="shared" si="9"/>
        <v>0</v>
      </c>
      <c r="S96" s="2"/>
      <c r="T96" s="67"/>
      <c r="U96" s="67"/>
      <c r="V96" s="68">
        <f t="shared" si="10"/>
        <v>0</v>
      </c>
      <c r="W96" s="89"/>
      <c r="X96" s="72"/>
      <c r="Y96" s="69"/>
      <c r="Z96" s="69"/>
      <c r="AA96" s="68">
        <f t="shared" si="11"/>
        <v>0</v>
      </c>
      <c r="AB96" s="68"/>
      <c r="AC96" s="2"/>
      <c r="AD96" s="35"/>
    </row>
    <row r="97" spans="1:30" ht="30" customHeight="1" x14ac:dyDescent="0.2">
      <c r="A97" s="5">
        <v>92</v>
      </c>
      <c r="B97" s="6"/>
      <c r="C97" s="6"/>
      <c r="D97" s="93"/>
      <c r="E97" s="8"/>
      <c r="F97" s="8"/>
      <c r="G97" s="9"/>
      <c r="H97" s="19"/>
      <c r="I97" s="67"/>
      <c r="J97" s="67"/>
      <c r="K97" s="68">
        <f t="shared" si="6"/>
        <v>0</v>
      </c>
      <c r="L97" s="67"/>
      <c r="M97" s="67"/>
      <c r="N97" s="68">
        <f t="shared" si="7"/>
        <v>0</v>
      </c>
      <c r="O97" s="68">
        <f t="shared" si="8"/>
        <v>0</v>
      </c>
      <c r="P97" s="67"/>
      <c r="Q97" s="67"/>
      <c r="R97" s="68">
        <f t="shared" si="9"/>
        <v>0</v>
      </c>
      <c r="S97" s="2"/>
      <c r="T97" s="67"/>
      <c r="U97" s="67"/>
      <c r="V97" s="68">
        <f t="shared" si="10"/>
        <v>0</v>
      </c>
      <c r="W97" s="89"/>
      <c r="X97" s="72"/>
      <c r="Y97" s="69"/>
      <c r="Z97" s="69"/>
      <c r="AA97" s="68">
        <f t="shared" si="11"/>
        <v>0</v>
      </c>
      <c r="AB97" s="68"/>
      <c r="AC97" s="2"/>
      <c r="AD97" s="35"/>
    </row>
    <row r="98" spans="1:30" ht="30" customHeight="1" x14ac:dyDescent="0.2">
      <c r="A98" s="5">
        <v>93</v>
      </c>
      <c r="B98" s="6"/>
      <c r="C98" s="6"/>
      <c r="D98" s="93"/>
      <c r="E98" s="8"/>
      <c r="F98" s="8"/>
      <c r="G98" s="9"/>
      <c r="H98" s="19"/>
      <c r="I98" s="67"/>
      <c r="J98" s="67"/>
      <c r="K98" s="68">
        <f t="shared" si="6"/>
        <v>0</v>
      </c>
      <c r="L98" s="67"/>
      <c r="M98" s="67"/>
      <c r="N98" s="68">
        <f t="shared" si="7"/>
        <v>0</v>
      </c>
      <c r="O98" s="68">
        <f t="shared" si="8"/>
        <v>0</v>
      </c>
      <c r="P98" s="67"/>
      <c r="Q98" s="67"/>
      <c r="R98" s="68">
        <f t="shared" si="9"/>
        <v>0</v>
      </c>
      <c r="S98" s="2"/>
      <c r="T98" s="67"/>
      <c r="U98" s="67"/>
      <c r="V98" s="68">
        <f t="shared" si="10"/>
        <v>0</v>
      </c>
      <c r="W98" s="89"/>
      <c r="X98" s="72"/>
      <c r="Y98" s="69"/>
      <c r="Z98" s="69"/>
      <c r="AA98" s="68">
        <f t="shared" si="11"/>
        <v>0</v>
      </c>
      <c r="AB98" s="68"/>
      <c r="AC98" s="2"/>
      <c r="AD98" s="35"/>
    </row>
    <row r="99" spans="1:30" ht="30" customHeight="1" x14ac:dyDescent="0.2">
      <c r="A99" s="5">
        <v>94</v>
      </c>
      <c r="B99" s="6"/>
      <c r="C99" s="6"/>
      <c r="D99" s="93"/>
      <c r="E99" s="8"/>
      <c r="F99" s="8"/>
      <c r="G99" s="9"/>
      <c r="H99" s="19"/>
      <c r="I99" s="67"/>
      <c r="J99" s="67"/>
      <c r="K99" s="68">
        <f t="shared" si="6"/>
        <v>0</v>
      </c>
      <c r="L99" s="67"/>
      <c r="M99" s="67"/>
      <c r="N99" s="68">
        <f t="shared" si="7"/>
        <v>0</v>
      </c>
      <c r="O99" s="68">
        <f t="shared" si="8"/>
        <v>0</v>
      </c>
      <c r="P99" s="67"/>
      <c r="Q99" s="67"/>
      <c r="R99" s="68">
        <f t="shared" si="9"/>
        <v>0</v>
      </c>
      <c r="S99" s="2"/>
      <c r="T99" s="67"/>
      <c r="U99" s="67"/>
      <c r="V99" s="68">
        <f t="shared" si="10"/>
        <v>0</v>
      </c>
      <c r="W99" s="89"/>
      <c r="X99" s="72"/>
      <c r="Y99" s="69"/>
      <c r="Z99" s="69"/>
      <c r="AA99" s="68">
        <f t="shared" si="11"/>
        <v>0</v>
      </c>
      <c r="AB99" s="68"/>
      <c r="AC99" s="2"/>
      <c r="AD99" s="35"/>
    </row>
    <row r="100" spans="1:30" ht="30" customHeight="1" x14ac:dyDescent="0.2">
      <c r="A100" s="5">
        <v>95</v>
      </c>
      <c r="B100" s="10"/>
      <c r="C100" s="10"/>
      <c r="D100" s="93"/>
      <c r="E100" s="11"/>
      <c r="F100" s="11"/>
      <c r="G100" s="12"/>
      <c r="H100" s="19"/>
      <c r="I100" s="67"/>
      <c r="J100" s="67"/>
      <c r="K100" s="68">
        <f t="shared" si="6"/>
        <v>0</v>
      </c>
      <c r="L100" s="67"/>
      <c r="M100" s="67"/>
      <c r="N100" s="68">
        <f t="shared" si="7"/>
        <v>0</v>
      </c>
      <c r="O100" s="68">
        <f t="shared" si="8"/>
        <v>0</v>
      </c>
      <c r="P100" s="67"/>
      <c r="Q100" s="67"/>
      <c r="R100" s="68">
        <f t="shared" si="9"/>
        <v>0</v>
      </c>
      <c r="S100" s="2"/>
      <c r="T100" s="67"/>
      <c r="U100" s="67"/>
      <c r="V100" s="68">
        <f t="shared" si="10"/>
        <v>0</v>
      </c>
      <c r="W100" s="89"/>
      <c r="X100" s="72"/>
      <c r="Y100" s="69"/>
      <c r="Z100" s="69"/>
      <c r="AA100" s="68">
        <f t="shared" si="11"/>
        <v>0</v>
      </c>
      <c r="AB100" s="68"/>
      <c r="AC100" s="2"/>
      <c r="AD100" s="35"/>
    </row>
    <row r="101" spans="1:30" ht="30" customHeight="1" x14ac:dyDescent="0.2">
      <c r="A101" s="5">
        <v>96</v>
      </c>
      <c r="B101" s="10"/>
      <c r="C101" s="10"/>
      <c r="D101" s="93"/>
      <c r="E101" s="13"/>
      <c r="F101" s="13"/>
      <c r="G101" s="12"/>
      <c r="H101" s="19"/>
      <c r="I101" s="67"/>
      <c r="J101" s="67"/>
      <c r="K101" s="68">
        <f t="shared" si="6"/>
        <v>0</v>
      </c>
      <c r="L101" s="67"/>
      <c r="M101" s="67"/>
      <c r="N101" s="68">
        <f t="shared" si="7"/>
        <v>0</v>
      </c>
      <c r="O101" s="68">
        <f t="shared" si="8"/>
        <v>0</v>
      </c>
      <c r="P101" s="67"/>
      <c r="Q101" s="67"/>
      <c r="R101" s="68">
        <f t="shared" si="9"/>
        <v>0</v>
      </c>
      <c r="S101" s="2"/>
      <c r="T101" s="67"/>
      <c r="U101" s="67"/>
      <c r="V101" s="68">
        <f t="shared" si="10"/>
        <v>0</v>
      </c>
      <c r="W101" s="89"/>
      <c r="X101" s="72"/>
      <c r="Y101" s="69"/>
      <c r="Z101" s="69"/>
      <c r="AA101" s="68">
        <f t="shared" si="11"/>
        <v>0</v>
      </c>
      <c r="AB101" s="68"/>
      <c r="AC101" s="2"/>
      <c r="AD101" s="35"/>
    </row>
    <row r="102" spans="1:30" ht="30" customHeight="1" x14ac:dyDescent="0.2">
      <c r="A102" s="5">
        <v>97</v>
      </c>
      <c r="B102" s="10"/>
      <c r="C102" s="10"/>
      <c r="D102" s="93"/>
      <c r="E102" s="11"/>
      <c r="F102" s="11"/>
      <c r="G102" s="12"/>
      <c r="H102" s="19"/>
      <c r="I102" s="67"/>
      <c r="J102" s="67"/>
      <c r="K102" s="68">
        <f t="shared" si="6"/>
        <v>0</v>
      </c>
      <c r="L102" s="67"/>
      <c r="M102" s="67"/>
      <c r="N102" s="68">
        <f t="shared" si="7"/>
        <v>0</v>
      </c>
      <c r="O102" s="68">
        <f t="shared" si="8"/>
        <v>0</v>
      </c>
      <c r="P102" s="67"/>
      <c r="Q102" s="67"/>
      <c r="R102" s="68">
        <f t="shared" si="9"/>
        <v>0</v>
      </c>
      <c r="S102" s="2"/>
      <c r="T102" s="67"/>
      <c r="U102" s="67"/>
      <c r="V102" s="68">
        <f t="shared" si="10"/>
        <v>0</v>
      </c>
      <c r="W102" s="89"/>
      <c r="X102" s="72"/>
      <c r="Y102" s="69"/>
      <c r="Z102" s="69"/>
      <c r="AA102" s="68">
        <f t="shared" si="11"/>
        <v>0</v>
      </c>
      <c r="AB102" s="68"/>
      <c r="AC102" s="2"/>
      <c r="AD102" s="35"/>
    </row>
    <row r="103" spans="1:30" ht="30" customHeight="1" x14ac:dyDescent="0.2">
      <c r="A103" s="5">
        <v>98</v>
      </c>
      <c r="B103" s="10"/>
      <c r="C103" s="10"/>
      <c r="D103" s="93"/>
      <c r="E103" s="11"/>
      <c r="F103" s="11"/>
      <c r="G103" s="12"/>
      <c r="H103" s="19"/>
      <c r="I103" s="67"/>
      <c r="J103" s="67"/>
      <c r="K103" s="68">
        <f t="shared" si="6"/>
        <v>0</v>
      </c>
      <c r="L103" s="67"/>
      <c r="M103" s="67"/>
      <c r="N103" s="68">
        <f t="shared" si="7"/>
        <v>0</v>
      </c>
      <c r="O103" s="68">
        <f t="shared" si="8"/>
        <v>0</v>
      </c>
      <c r="P103" s="67"/>
      <c r="Q103" s="67"/>
      <c r="R103" s="68">
        <f t="shared" si="9"/>
        <v>0</v>
      </c>
      <c r="S103" s="2"/>
      <c r="T103" s="67"/>
      <c r="U103" s="67"/>
      <c r="V103" s="68">
        <f t="shared" si="10"/>
        <v>0</v>
      </c>
      <c r="W103" s="89"/>
      <c r="X103" s="72"/>
      <c r="Y103" s="69"/>
      <c r="Z103" s="69"/>
      <c r="AA103" s="68">
        <f t="shared" si="11"/>
        <v>0</v>
      </c>
      <c r="AB103" s="68"/>
      <c r="AC103" s="2"/>
      <c r="AD103" s="35"/>
    </row>
    <row r="104" spans="1:30" ht="30" customHeight="1" x14ac:dyDescent="0.2">
      <c r="A104" s="5">
        <v>99</v>
      </c>
      <c r="B104" s="10"/>
      <c r="C104" s="10"/>
      <c r="D104" s="93"/>
      <c r="E104" s="11"/>
      <c r="F104" s="11"/>
      <c r="G104" s="12"/>
      <c r="H104" s="19"/>
      <c r="I104" s="67"/>
      <c r="J104" s="67"/>
      <c r="K104" s="68">
        <f t="shared" si="6"/>
        <v>0</v>
      </c>
      <c r="L104" s="67"/>
      <c r="M104" s="67"/>
      <c r="N104" s="68">
        <f t="shared" si="7"/>
        <v>0</v>
      </c>
      <c r="O104" s="68">
        <f t="shared" si="8"/>
        <v>0</v>
      </c>
      <c r="P104" s="67"/>
      <c r="Q104" s="67"/>
      <c r="R104" s="68">
        <f t="shared" si="9"/>
        <v>0</v>
      </c>
      <c r="S104" s="2"/>
      <c r="T104" s="67"/>
      <c r="U104" s="67"/>
      <c r="V104" s="68">
        <f t="shared" si="10"/>
        <v>0</v>
      </c>
      <c r="W104" s="89"/>
      <c r="X104" s="72"/>
      <c r="Y104" s="69"/>
      <c r="Z104" s="69"/>
      <c r="AA104" s="68">
        <f t="shared" si="11"/>
        <v>0</v>
      </c>
      <c r="AB104" s="68"/>
      <c r="AC104" s="2"/>
      <c r="AD104" s="35"/>
    </row>
    <row r="105" spans="1:30" ht="30" customHeight="1" x14ac:dyDescent="0.2">
      <c r="A105" s="5">
        <v>100</v>
      </c>
      <c r="B105" s="10"/>
      <c r="C105" s="10"/>
      <c r="D105" s="93"/>
      <c r="E105" s="11"/>
      <c r="F105" s="11"/>
      <c r="G105" s="12"/>
      <c r="H105" s="19"/>
      <c r="I105" s="67"/>
      <c r="J105" s="67"/>
      <c r="K105" s="68">
        <f t="shared" si="6"/>
        <v>0</v>
      </c>
      <c r="L105" s="67"/>
      <c r="M105" s="67"/>
      <c r="N105" s="68">
        <f t="shared" si="7"/>
        <v>0</v>
      </c>
      <c r="O105" s="68">
        <f t="shared" si="8"/>
        <v>0</v>
      </c>
      <c r="P105" s="67"/>
      <c r="Q105" s="67"/>
      <c r="R105" s="68">
        <f t="shared" si="9"/>
        <v>0</v>
      </c>
      <c r="S105" s="2"/>
      <c r="T105" s="67"/>
      <c r="U105" s="67"/>
      <c r="V105" s="68">
        <f t="shared" si="10"/>
        <v>0</v>
      </c>
      <c r="W105" s="89"/>
      <c r="X105" s="72"/>
      <c r="Y105" s="69"/>
      <c r="Z105" s="69"/>
      <c r="AA105" s="68">
        <f t="shared" si="11"/>
        <v>0</v>
      </c>
      <c r="AB105" s="68"/>
      <c r="AC105" s="2"/>
      <c r="AD105" s="35"/>
    </row>
    <row r="106" spans="1:30" x14ac:dyDescent="0.2">
      <c r="B106" s="3"/>
      <c r="C106" s="3"/>
      <c r="D106" s="94"/>
      <c r="E106" s="3"/>
      <c r="F106" s="3"/>
      <c r="G106" s="4"/>
      <c r="H106" s="4"/>
      <c r="I106" s="4"/>
      <c r="J106" s="4"/>
      <c r="K106" s="4"/>
    </row>
  </sheetData>
  <phoneticPr fontId="2"/>
  <conditionalFormatting sqref="B22:C34">
    <cfRule type="duplicateValues" dxfId="0" priority="1"/>
  </conditionalFormatting>
  <dataValidations count="3">
    <dataValidation type="list" allowBlank="1" showInputMessage="1" showErrorMessage="1" sqref="E5:E34">
      <formula1>"男,女"</formula1>
    </dataValidation>
    <dataValidation type="list" allowBlank="1" showInputMessage="1" showErrorMessage="1" sqref="H5:H105">
      <formula1>"よい,まあよい,ふつう,あまりよくない,よくない"</formula1>
    </dataValidation>
    <dataValidation type="list" allowBlank="1" showInputMessage="1" showErrorMessage="1" sqref="S5:S105">
      <formula1>"左,右"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選択項目!$A$3:$A$8</xm:f>
          </x14:formula1>
          <xm:sqref>X5:X105</xm:sqref>
        </x14:dataValidation>
        <x14:dataValidation type="list" allowBlank="1" showInputMessage="1" showErrorMessage="1">
          <x14:formula1>
            <xm:f>選択項目!$A$14:$A$20</xm:f>
          </x14:formula1>
          <xm:sqref>AC5:AC105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D1:AC83"/>
  <sheetViews>
    <sheetView showGridLines="0" view="pageBreakPreview" zoomScale="40" zoomScaleNormal="100" zoomScaleSheetLayoutView="40" workbookViewId="0">
      <selection activeCell="AM3" sqref="AM3"/>
    </sheetView>
  </sheetViews>
  <sheetFormatPr defaultColWidth="9" defaultRowHeight="16" x14ac:dyDescent="0.2"/>
  <cols>
    <col min="1" max="1" width="3.26953125" style="39" customWidth="1"/>
    <col min="2" max="10" width="9" style="39"/>
    <col min="11" max="11" width="11.453125" style="39" customWidth="1"/>
    <col min="12" max="24" width="9" style="39"/>
    <col min="25" max="25" width="18.36328125" style="39" customWidth="1"/>
    <col min="26" max="26" width="40.7265625" style="39" customWidth="1"/>
    <col min="27" max="27" width="18.08984375" style="39" customWidth="1"/>
    <col min="28" max="28" width="32.26953125" style="39" customWidth="1"/>
    <col min="29" max="16384" width="9" style="39"/>
  </cols>
  <sheetData>
    <row r="1" spans="25:26" ht="17.25" customHeight="1" x14ac:dyDescent="0.2"/>
    <row r="10" spans="25:26" ht="16.5" thickBot="1" x14ac:dyDescent="0.25"/>
    <row r="11" spans="25:26" ht="15.75" customHeight="1" thickTop="1" x14ac:dyDescent="0.2">
      <c r="Y11" s="107" t="s">
        <v>24</v>
      </c>
      <c r="Z11" s="105" t="s">
        <v>80</v>
      </c>
    </row>
    <row r="12" spans="25:26" ht="16.5" thickBot="1" x14ac:dyDescent="0.25">
      <c r="Y12" s="107"/>
      <c r="Z12" s="106"/>
    </row>
    <row r="13" spans="25:26" ht="16.5" thickTop="1" x14ac:dyDescent="0.2"/>
    <row r="54" spans="4:29" ht="42.75" customHeight="1" x14ac:dyDescent="0.2">
      <c r="AC54" s="41"/>
    </row>
    <row r="55" spans="4:29" ht="42.75" customHeight="1" x14ac:dyDescent="0.2">
      <c r="D55" s="43"/>
      <c r="E55" s="44"/>
      <c r="F55" s="44"/>
      <c r="G55" s="44"/>
      <c r="H55" s="44"/>
      <c r="I55" s="45"/>
      <c r="K55" s="43"/>
      <c r="L55" s="44"/>
      <c r="M55" s="44"/>
      <c r="N55" s="44"/>
      <c r="O55" s="44"/>
      <c r="P55" s="45"/>
      <c r="AC55" s="41"/>
    </row>
    <row r="56" spans="4:29" ht="45" customHeight="1" x14ac:dyDescent="0.2">
      <c r="D56" s="46"/>
      <c r="E56" s="47"/>
      <c r="F56" s="47"/>
      <c r="G56" s="47"/>
      <c r="H56" s="47"/>
      <c r="I56" s="48"/>
      <c r="K56" s="46"/>
      <c r="L56" s="47"/>
      <c r="M56" s="47"/>
      <c r="N56" s="47"/>
      <c r="O56" s="47"/>
      <c r="P56" s="48"/>
      <c r="W56" s="39" t="s">
        <v>23</v>
      </c>
      <c r="Y56" s="39" t="s">
        <v>25</v>
      </c>
      <c r="Z56" s="109" t="str">
        <f>IFERROR(VLOOKUP($Z$11,★入力様式!$A$4:$AD$105,2,FALSE),"")</f>
        <v>長崎　太郎</v>
      </c>
      <c r="AA56" s="109"/>
      <c r="AC56" s="40"/>
    </row>
    <row r="57" spans="4:29" ht="30" customHeight="1" x14ac:dyDescent="0.2">
      <c r="D57" s="46"/>
      <c r="E57" s="47"/>
      <c r="F57" s="47"/>
      <c r="G57" s="47"/>
      <c r="H57" s="47"/>
      <c r="I57" s="48"/>
      <c r="K57" s="46"/>
      <c r="L57" s="47"/>
      <c r="M57" s="47"/>
      <c r="N57" s="47"/>
      <c r="O57" s="47"/>
      <c r="P57" s="48"/>
      <c r="Y57" s="39" t="s">
        <v>26</v>
      </c>
      <c r="Z57" s="51">
        <f ca="1">IFERROR(VLOOKUP($Z$11,★入力様式!$A$4:$AD$105,4,FALSE),"")</f>
        <v>64</v>
      </c>
      <c r="AA57" s="52">
        <f ca="1">IFERROR(QUOTIENT(IF(Z57&gt;89,90,IF(Z57&lt;65,65,Z57)),5)*10+IF($Z$58="男",1,2),"")</f>
        <v>131</v>
      </c>
      <c r="AB57" s="61" t="str">
        <f ca="1">IFERROR(VLOOKUP(QUOTIENT(IF($Z$57&gt;89,90,IF($Z$57&lt;65,65,$Z$57)),5)*10+IF($Z$58="男",1,2),平均値!$A$2:$J$13,2,FALSE),"")</f>
        <v>65～69歳 男性</v>
      </c>
      <c r="AC57" s="40"/>
    </row>
    <row r="58" spans="4:29" ht="30" customHeight="1" x14ac:dyDescent="0.2">
      <c r="D58" s="46"/>
      <c r="E58" s="47"/>
      <c r="F58" s="47"/>
      <c r="G58" s="47"/>
      <c r="H58" s="47"/>
      <c r="I58" s="48"/>
      <c r="K58" s="46"/>
      <c r="L58" s="47"/>
      <c r="M58" s="47"/>
      <c r="N58" s="47"/>
      <c r="O58" s="47"/>
      <c r="P58" s="48"/>
      <c r="Y58" s="39" t="s">
        <v>34</v>
      </c>
      <c r="Z58" s="42" t="str">
        <f>IFERROR(IF(VLOOKUP($Z$11,★入力様式!$A$4:$AD$105,5,FALSE)=0,"女",VLOOKUP($Z$11,★入力様式!$A$4:$AD$105,5,FALSE)),"女")</f>
        <v>男</v>
      </c>
      <c r="AC58" s="40"/>
    </row>
    <row r="59" spans="4:29" ht="30" customHeight="1" x14ac:dyDescent="0.2">
      <c r="D59" s="46"/>
      <c r="E59" s="47"/>
      <c r="F59" s="47"/>
      <c r="G59" s="47"/>
      <c r="H59" s="47"/>
      <c r="I59" s="48"/>
      <c r="K59" s="46"/>
      <c r="L59" s="47"/>
      <c r="M59" s="47"/>
      <c r="N59" s="47"/>
      <c r="O59" s="47"/>
      <c r="P59" s="48"/>
      <c r="Y59" s="39" t="s">
        <v>27</v>
      </c>
      <c r="Z59" s="110">
        <f>IFERROR(VLOOKUP($Z$11,★入力様式!$A$4:$AD$105,7,FALSE),"")</f>
        <v>44349</v>
      </c>
      <c r="AA59" s="110"/>
      <c r="AC59" s="40"/>
    </row>
    <row r="60" spans="4:29" ht="30" customHeight="1" x14ac:dyDescent="0.2">
      <c r="D60" s="46"/>
      <c r="E60" s="47"/>
      <c r="F60" s="47"/>
      <c r="G60" s="47"/>
      <c r="H60" s="47"/>
      <c r="I60" s="48"/>
      <c r="K60" s="46"/>
      <c r="L60" s="47"/>
      <c r="M60" s="47"/>
      <c r="N60" s="47"/>
      <c r="O60" s="47"/>
      <c r="P60" s="48"/>
      <c r="Y60" s="39" t="s">
        <v>30</v>
      </c>
      <c r="Z60" s="111" t="str">
        <f>IFERROR(VLOOKUP($Z$11,★入力様式!$A$4:$AD$105,8,FALSE),"")</f>
        <v>まあよい</v>
      </c>
      <c r="AA60" s="111"/>
      <c r="AC60" s="40"/>
    </row>
    <row r="61" spans="4:29" ht="30" customHeight="1" x14ac:dyDescent="0.2">
      <c r="D61" s="46"/>
      <c r="E61" s="47"/>
      <c r="F61" s="47"/>
      <c r="G61" s="47"/>
      <c r="H61" s="47"/>
      <c r="I61" s="48"/>
      <c r="K61" s="46"/>
      <c r="L61" s="47"/>
      <c r="M61" s="47"/>
      <c r="N61" s="47"/>
      <c r="O61" s="47"/>
      <c r="P61" s="48"/>
      <c r="Z61" s="49" t="s">
        <v>40</v>
      </c>
      <c r="AA61" s="52" t="s">
        <v>41</v>
      </c>
      <c r="AB61" s="52" t="s">
        <v>73</v>
      </c>
      <c r="AC61" s="40"/>
    </row>
    <row r="62" spans="4:29" ht="30" customHeight="1" x14ac:dyDescent="0.2">
      <c r="D62" s="46"/>
      <c r="E62" s="47"/>
      <c r="F62" s="47"/>
      <c r="G62" s="47"/>
      <c r="H62" s="47"/>
      <c r="I62" s="48"/>
      <c r="K62" s="46"/>
      <c r="L62" s="47"/>
      <c r="M62" s="47"/>
      <c r="N62" s="47"/>
      <c r="O62" s="47"/>
      <c r="P62" s="48"/>
      <c r="Y62" s="39" t="s">
        <v>28</v>
      </c>
      <c r="Z62" s="42">
        <f>IFERROR(VLOOKUP($Z$11,★入力様式!$A$4:$AD$105,11,FALSE),"")</f>
        <v>16.8</v>
      </c>
      <c r="AA62" s="52"/>
      <c r="AB62" s="52"/>
      <c r="AC62" s="40"/>
    </row>
    <row r="63" spans="4:29" ht="30" customHeight="1" x14ac:dyDescent="0.2">
      <c r="D63" s="46"/>
      <c r="E63" s="47"/>
      <c r="F63" s="47"/>
      <c r="G63" s="47"/>
      <c r="H63" s="47"/>
      <c r="I63" s="48"/>
      <c r="K63" s="46"/>
      <c r="L63" s="47"/>
      <c r="M63" s="47"/>
      <c r="N63" s="47"/>
      <c r="O63" s="47"/>
      <c r="P63" s="48"/>
      <c r="Y63" s="39" t="s">
        <v>29</v>
      </c>
      <c r="Z63" s="42">
        <f>IFERROR(VLOOKUP($Z$11,★入力様式!$A$4:$AD$105,14,FALSE),"")</f>
        <v>11.7</v>
      </c>
      <c r="AA63" s="52"/>
      <c r="AB63" s="52"/>
      <c r="AC63" s="40"/>
    </row>
    <row r="64" spans="4:29" ht="30" customHeight="1" x14ac:dyDescent="0.2">
      <c r="D64" s="46"/>
      <c r="E64" s="47"/>
      <c r="F64" s="47"/>
      <c r="G64" s="47"/>
      <c r="H64" s="47"/>
      <c r="I64" s="48"/>
      <c r="K64" s="46"/>
      <c r="L64" s="47"/>
      <c r="M64" s="47"/>
      <c r="N64" s="47"/>
      <c r="O64" s="47"/>
      <c r="P64" s="48"/>
      <c r="S64" s="60"/>
      <c r="Y64" s="39" t="s">
        <v>74</v>
      </c>
      <c r="Z64" s="53">
        <f>IFERROR(VLOOKUP($Z$11,★入力様式!$A$4:$AD$105,15,FALSE),"")</f>
        <v>16.8</v>
      </c>
      <c r="AA64" s="62">
        <f ca="1">IFERROR(VLOOKUP($AA$57,平均値!$A$2:$J$13,3,FALSE),"")</f>
        <v>32.200000000000003</v>
      </c>
      <c r="AB64" s="52">
        <f ca="1">IFERROR(VLOOKUP($AA$57,平均値!$A$2:$J$13,7,FALSE),"")</f>
        <v>64.400000000000006</v>
      </c>
      <c r="AC64" s="40"/>
    </row>
    <row r="65" spans="4:29" ht="30" customHeight="1" x14ac:dyDescent="0.2">
      <c r="D65" s="46"/>
      <c r="E65" s="47"/>
      <c r="F65" s="47"/>
      <c r="G65" s="47"/>
      <c r="H65" s="47"/>
      <c r="I65" s="48"/>
      <c r="K65" s="46"/>
      <c r="L65" s="47"/>
      <c r="M65" s="47"/>
      <c r="N65" s="47"/>
      <c r="O65" s="47"/>
      <c r="P65" s="48"/>
      <c r="Y65" s="39" t="s">
        <v>75</v>
      </c>
      <c r="Z65" s="42">
        <f>IFERROR(VLOOKUP($Z$11,★入力様式!$A$4:$AD$105,18,FALSE),"")</f>
        <v>11.3</v>
      </c>
      <c r="AA65" s="62">
        <f ca="1">IFERROR(VLOOKUP($AA$57,平均値!$A$2:$J$13,4,FALSE),"")</f>
        <v>25.4</v>
      </c>
      <c r="AB65" s="52">
        <f ca="1">IFERROR(VLOOKUP($AA$57,平均値!$A$2:$J$13,8,FALSE),"")</f>
        <v>50.8</v>
      </c>
      <c r="AC65" s="40"/>
    </row>
    <row r="66" spans="4:29" ht="30" customHeight="1" x14ac:dyDescent="0.2">
      <c r="D66" s="46"/>
      <c r="E66" s="47"/>
      <c r="F66" s="47"/>
      <c r="G66" s="47"/>
      <c r="H66" s="47"/>
      <c r="I66" s="48"/>
      <c r="K66" s="46"/>
      <c r="L66" s="47"/>
      <c r="M66" s="47"/>
      <c r="N66" s="47"/>
      <c r="O66" s="47"/>
      <c r="P66" s="48"/>
      <c r="Y66" s="39" t="s">
        <v>31</v>
      </c>
      <c r="Z66" s="42" t="str">
        <f>IFERROR(VLOOKUP($Z$11,★入力様式!$A$4:$AD$105,19,FALSE),"")</f>
        <v>左</v>
      </c>
      <c r="AA66" s="62"/>
      <c r="AB66" s="52"/>
      <c r="AC66" s="40"/>
    </row>
    <row r="67" spans="4:29" ht="30" customHeight="1" x14ac:dyDescent="0.2">
      <c r="D67" s="46"/>
      <c r="E67" s="47"/>
      <c r="F67" s="47"/>
      <c r="G67" s="47"/>
      <c r="H67" s="47"/>
      <c r="I67" s="48"/>
      <c r="K67" s="46"/>
      <c r="L67" s="47"/>
      <c r="M67" s="47"/>
      <c r="N67" s="47"/>
      <c r="O67" s="47"/>
      <c r="P67" s="48"/>
      <c r="Y67" s="39" t="s">
        <v>51</v>
      </c>
      <c r="Z67" s="75">
        <f>IFERROR(VLOOKUP($Z$11,★入力様式!$A$4:$AE$105,22,FALSE),"")</f>
        <v>7</v>
      </c>
      <c r="AA67" s="62">
        <f ca="1">IFERROR(VLOOKUP($AA$57,平均値!$A$2:$J$13,5,FALSE),"")</f>
        <v>8.8000000000000007</v>
      </c>
      <c r="AB67" s="52">
        <f ca="1">IFERROR(VLOOKUP($AA$57,平均値!$A$2:$J$13,9,FALSE),"")</f>
        <v>44</v>
      </c>
      <c r="AC67" s="40"/>
    </row>
    <row r="68" spans="4:29" ht="30" customHeight="1" x14ac:dyDescent="0.2">
      <c r="D68" s="46"/>
      <c r="E68" s="47"/>
      <c r="F68" s="47"/>
      <c r="G68" s="47"/>
      <c r="H68" s="47"/>
      <c r="I68" s="48"/>
      <c r="K68" s="46"/>
      <c r="L68" s="47"/>
      <c r="M68" s="47"/>
      <c r="N68" s="47"/>
      <c r="O68" s="47"/>
      <c r="P68" s="48"/>
      <c r="Y68" s="39" t="s">
        <v>32</v>
      </c>
      <c r="Z68" s="73" t="str">
        <f>IFERROR(VLOOKUP($Z$11,★入力様式!$A$4:$AD$105,24,FALSE),"")</f>
        <v>試みたが、助けなしでは５回全部はできなかった</v>
      </c>
      <c r="AA68" s="62"/>
      <c r="AB68" s="52"/>
      <c r="AC68" s="40"/>
    </row>
    <row r="69" spans="4:29" ht="29.25" customHeight="1" x14ac:dyDescent="0.2">
      <c r="D69" s="46"/>
      <c r="E69" s="47"/>
      <c r="F69" s="47"/>
      <c r="G69" s="47"/>
      <c r="H69" s="47"/>
      <c r="I69" s="48"/>
      <c r="K69" s="46"/>
      <c r="L69" s="47"/>
      <c r="M69" s="47"/>
      <c r="N69" s="47"/>
      <c r="O69" s="47"/>
      <c r="P69" s="48"/>
      <c r="Y69" s="63" t="s">
        <v>76</v>
      </c>
      <c r="Z69" s="75">
        <f>IFERROR(VLOOKUP($Z$11,★入力様式!$A$4:$AD$105,26,FALSE),"")</f>
        <v>17</v>
      </c>
      <c r="AA69" s="62">
        <f ca="1">IFERROR(VLOOKUP($AA$57,平均値!$A$2:$J$13,6,FALSE),"")</f>
        <v>9.5</v>
      </c>
      <c r="AB69" s="52">
        <f ca="1">IFERROR(VLOOKUP($AA$57,平均値!$A$2:$J$13,10,FALSE),"")</f>
        <v>47.5</v>
      </c>
    </row>
    <row r="70" spans="4:29" ht="29.25" customHeight="1" x14ac:dyDescent="0.2">
      <c r="D70" s="46"/>
      <c r="E70" s="47"/>
      <c r="F70" s="47"/>
      <c r="G70" s="47"/>
      <c r="H70" s="47"/>
      <c r="I70" s="48"/>
      <c r="K70" s="46"/>
      <c r="L70" s="47"/>
      <c r="M70" s="47"/>
      <c r="N70" s="47"/>
      <c r="O70" s="47"/>
      <c r="P70" s="48"/>
      <c r="Y70" s="39" t="s">
        <v>72</v>
      </c>
      <c r="Z70" s="74" t="str">
        <f>IFERROR(VLOOKUP($Z$11,★入力様式!$A$4:$AD$105,29,FALSE),"")</f>
        <v>試みたができなかった</v>
      </c>
      <c r="AA70" s="52"/>
      <c r="AB70" s="52"/>
    </row>
    <row r="71" spans="4:29" ht="124.5" customHeight="1" x14ac:dyDescent="0.2">
      <c r="D71" s="102" t="s">
        <v>38</v>
      </c>
      <c r="E71" s="103"/>
      <c r="F71" s="103"/>
      <c r="G71" s="103"/>
      <c r="H71" s="103"/>
      <c r="I71" s="104"/>
      <c r="K71" s="102" t="s">
        <v>39</v>
      </c>
      <c r="L71" s="103"/>
      <c r="M71" s="103"/>
      <c r="N71" s="103"/>
      <c r="O71" s="103"/>
      <c r="P71" s="104"/>
      <c r="Y71" s="39" t="s">
        <v>33</v>
      </c>
      <c r="Z71" s="108" t="str">
        <f>IFERROR(VLOOKUP($Z$11,★入力様式!$A$4:$AD$105,30,FALSE),"")</f>
        <v>ここに入力したものが表示されます。
改行しても大丈夫！</v>
      </c>
      <c r="AA71" s="108"/>
      <c r="AB71" s="108"/>
    </row>
    <row r="72" spans="4:29" ht="46.5" customHeight="1" x14ac:dyDescent="0.2">
      <c r="F72" s="101"/>
      <c r="G72" s="101"/>
      <c r="M72" s="101"/>
      <c r="N72" s="101"/>
    </row>
    <row r="73" spans="4:29" ht="46.5" customHeight="1" x14ac:dyDescent="0.2"/>
    <row r="74" spans="4:29" ht="46.5" customHeight="1" x14ac:dyDescent="0.2"/>
    <row r="75" spans="4:29" ht="46.5" customHeight="1" x14ac:dyDescent="0.2"/>
    <row r="76" spans="4:29" ht="46.5" customHeight="1" x14ac:dyDescent="0.2"/>
    <row r="77" spans="4:29" ht="46.5" customHeight="1" x14ac:dyDescent="0.2"/>
    <row r="78" spans="4:29" ht="46.5" customHeight="1" x14ac:dyDescent="0.2"/>
    <row r="79" spans="4:29" ht="46.5" customHeight="1" x14ac:dyDescent="0.2"/>
    <row r="80" spans="4:29" ht="46.5" customHeight="1" x14ac:dyDescent="0.2"/>
    <row r="81" ht="46.5" customHeight="1" x14ac:dyDescent="0.2"/>
    <row r="82" ht="46.5" customHeight="1" x14ac:dyDescent="0.2"/>
    <row r="83" ht="46.5" customHeight="1" x14ac:dyDescent="0.2"/>
  </sheetData>
  <mergeCells count="10">
    <mergeCell ref="F72:G72"/>
    <mergeCell ref="D71:I71"/>
    <mergeCell ref="K71:P71"/>
    <mergeCell ref="Z11:Z12"/>
    <mergeCell ref="Y11:Y12"/>
    <mergeCell ref="Z71:AB71"/>
    <mergeCell ref="Z56:AA56"/>
    <mergeCell ref="Z59:AA59"/>
    <mergeCell ref="Z60:AA60"/>
    <mergeCell ref="M72:N72"/>
  </mergeCells>
  <phoneticPr fontId="2"/>
  <dataValidations count="1">
    <dataValidation imeMode="off" allowBlank="1" showInputMessage="1" showErrorMessage="1" sqref="Z11:Z12"/>
  </dataValidations>
  <pageMargins left="0.7" right="0.7" top="0.75" bottom="0.75" header="0.3" footer="0.3"/>
  <pageSetup paperSize="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L3:R12"/>
  <sheetViews>
    <sheetView tabSelected="1" workbookViewId="0">
      <selection activeCell="O24" sqref="O24"/>
    </sheetView>
  </sheetViews>
  <sheetFormatPr defaultRowHeight="13" x14ac:dyDescent="0.2"/>
  <sheetData>
    <row r="3" spans="12:18" x14ac:dyDescent="0.2">
      <c r="L3" t="s">
        <v>101</v>
      </c>
    </row>
    <row r="4" spans="12:18" x14ac:dyDescent="0.2">
      <c r="L4" t="s">
        <v>103</v>
      </c>
    </row>
    <row r="5" spans="12:18" x14ac:dyDescent="0.2">
      <c r="L5" t="s">
        <v>104</v>
      </c>
    </row>
    <row r="6" spans="12:18" x14ac:dyDescent="0.2">
      <c r="L6" t="s">
        <v>105</v>
      </c>
    </row>
    <row r="7" spans="12:18" x14ac:dyDescent="0.2">
      <c r="L7" t="s">
        <v>106</v>
      </c>
    </row>
    <row r="8" spans="12:18" x14ac:dyDescent="0.2">
      <c r="L8" t="s">
        <v>107</v>
      </c>
    </row>
    <row r="9" spans="12:18" x14ac:dyDescent="0.2">
      <c r="L9" t="s">
        <v>102</v>
      </c>
    </row>
    <row r="10" spans="12:18" x14ac:dyDescent="0.2">
      <c r="L10" t="s">
        <v>109</v>
      </c>
    </row>
    <row r="11" spans="12:18" x14ac:dyDescent="0.2">
      <c r="L11" t="s">
        <v>108</v>
      </c>
    </row>
    <row r="12" spans="12:18" x14ac:dyDescent="0.2">
      <c r="L12" s="100" t="s">
        <v>110</v>
      </c>
      <c r="M12" s="100"/>
      <c r="N12" s="100"/>
      <c r="O12" s="100"/>
      <c r="P12" s="100"/>
      <c r="Q12" s="100"/>
      <c r="R12" s="100"/>
    </row>
  </sheetData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Normal="100" workbookViewId="0">
      <selection activeCell="A17" sqref="A17"/>
    </sheetView>
  </sheetViews>
  <sheetFormatPr defaultColWidth="9" defaultRowHeight="13.5" x14ac:dyDescent="0.3"/>
  <cols>
    <col min="1" max="1" width="9" style="57"/>
    <col min="2" max="2" width="16.36328125" style="54" customWidth="1"/>
    <col min="3" max="3" width="11.6328125" style="54" customWidth="1"/>
    <col min="4" max="4" width="12" style="54" bestFit="1" customWidth="1"/>
    <col min="5" max="5" width="12.453125" style="54" bestFit="1" customWidth="1"/>
    <col min="6" max="6" width="18" style="54" bestFit="1" customWidth="1"/>
    <col min="7" max="7" width="12.36328125" style="54" customWidth="1"/>
    <col min="8" max="8" width="12.7265625" style="54" customWidth="1"/>
    <col min="9" max="9" width="13.453125" style="54" customWidth="1"/>
    <col min="10" max="10" width="19.08984375" style="54" customWidth="1"/>
    <col min="11" max="16384" width="9" style="54"/>
  </cols>
  <sheetData>
    <row r="1" spans="1:10" s="56" customFormat="1" x14ac:dyDescent="0.2">
      <c r="A1" s="59" t="s">
        <v>48</v>
      </c>
      <c r="B1" s="59" t="s">
        <v>70</v>
      </c>
      <c r="C1" s="59" t="s">
        <v>49</v>
      </c>
      <c r="D1" s="59" t="s">
        <v>50</v>
      </c>
      <c r="E1" s="59" t="s">
        <v>52</v>
      </c>
      <c r="F1" s="59" t="s">
        <v>53</v>
      </c>
      <c r="G1" s="59" t="s">
        <v>54</v>
      </c>
      <c r="H1" s="59" t="s">
        <v>55</v>
      </c>
      <c r="I1" s="59" t="s">
        <v>56</v>
      </c>
      <c r="J1" s="59" t="s">
        <v>57</v>
      </c>
    </row>
    <row r="2" spans="1:10" x14ac:dyDescent="0.3">
      <c r="A2" s="58">
        <v>131</v>
      </c>
      <c r="B2" s="54" t="s">
        <v>58</v>
      </c>
      <c r="C2" s="55">
        <v>32.200000000000003</v>
      </c>
      <c r="D2" s="55">
        <v>25.4</v>
      </c>
      <c r="E2" s="55">
        <v>8.8000000000000007</v>
      </c>
      <c r="F2" s="55">
        <v>9.5</v>
      </c>
      <c r="G2" s="64">
        <v>64.400000000000006</v>
      </c>
      <c r="H2" s="64">
        <v>50.8</v>
      </c>
      <c r="I2" s="64">
        <v>44</v>
      </c>
      <c r="J2" s="64">
        <v>47.5</v>
      </c>
    </row>
    <row r="3" spans="1:10" x14ac:dyDescent="0.3">
      <c r="A3" s="58">
        <v>132</v>
      </c>
      <c r="B3" s="54" t="s">
        <v>59</v>
      </c>
      <c r="C3" s="55">
        <v>21.7</v>
      </c>
      <c r="D3" s="55">
        <v>36.299999999999997</v>
      </c>
      <c r="E3" s="55">
        <v>7.9</v>
      </c>
      <c r="F3" s="55">
        <v>6.5</v>
      </c>
      <c r="G3" s="64">
        <v>43.4</v>
      </c>
      <c r="H3" s="64">
        <v>72.599999999999994</v>
      </c>
      <c r="I3" s="64">
        <v>39.5</v>
      </c>
      <c r="J3" s="64">
        <v>32.5</v>
      </c>
    </row>
    <row r="4" spans="1:10" x14ac:dyDescent="0.3">
      <c r="A4" s="58">
        <v>141</v>
      </c>
      <c r="B4" s="54" t="s">
        <v>60</v>
      </c>
      <c r="C4" s="64">
        <v>34</v>
      </c>
      <c r="D4" s="55">
        <v>40.4</v>
      </c>
      <c r="E4" s="55">
        <v>6.6</v>
      </c>
      <c r="F4" s="55">
        <v>5.6</v>
      </c>
      <c r="G4" s="64">
        <v>68</v>
      </c>
      <c r="H4" s="64">
        <v>80.8</v>
      </c>
      <c r="I4" s="64">
        <v>33</v>
      </c>
      <c r="J4" s="64">
        <v>28</v>
      </c>
    </row>
    <row r="5" spans="1:10" x14ac:dyDescent="0.3">
      <c r="A5" s="58">
        <v>142</v>
      </c>
      <c r="B5" s="54" t="s">
        <v>61</v>
      </c>
      <c r="C5" s="55">
        <v>21.4</v>
      </c>
      <c r="D5" s="55">
        <v>27.1</v>
      </c>
      <c r="E5" s="55">
        <v>8.3000000000000007</v>
      </c>
      <c r="F5" s="55">
        <v>6.7</v>
      </c>
      <c r="G5" s="64">
        <v>42.8</v>
      </c>
      <c r="H5" s="64">
        <v>54.2</v>
      </c>
      <c r="I5" s="64">
        <v>41.5</v>
      </c>
      <c r="J5" s="64">
        <v>33.5</v>
      </c>
    </row>
    <row r="6" spans="1:10" x14ac:dyDescent="0.3">
      <c r="A6" s="58">
        <v>151</v>
      </c>
      <c r="B6" s="54" t="s">
        <v>62</v>
      </c>
      <c r="C6" s="55">
        <v>29.9</v>
      </c>
      <c r="D6" s="55">
        <v>22.6</v>
      </c>
      <c r="E6" s="55">
        <v>9.1</v>
      </c>
      <c r="F6" s="55">
        <v>6.8</v>
      </c>
      <c r="G6" s="64">
        <v>59.8</v>
      </c>
      <c r="H6" s="64">
        <v>45.2</v>
      </c>
      <c r="I6" s="64">
        <v>45.5</v>
      </c>
      <c r="J6" s="64">
        <v>34</v>
      </c>
    </row>
    <row r="7" spans="1:10" x14ac:dyDescent="0.3">
      <c r="A7" s="58">
        <v>152</v>
      </c>
      <c r="B7" s="54" t="s">
        <v>63</v>
      </c>
      <c r="C7" s="55">
        <v>19.100000000000001</v>
      </c>
      <c r="D7" s="55">
        <v>18.7</v>
      </c>
      <c r="E7" s="55">
        <v>9.5</v>
      </c>
      <c r="F7" s="55">
        <v>7.6</v>
      </c>
      <c r="G7" s="64">
        <v>38.200000000000003</v>
      </c>
      <c r="H7" s="64">
        <v>37.4</v>
      </c>
      <c r="I7" s="64">
        <v>47.5</v>
      </c>
      <c r="J7" s="64">
        <v>38</v>
      </c>
    </row>
    <row r="8" spans="1:10" x14ac:dyDescent="0.3">
      <c r="A8" s="58">
        <v>161</v>
      </c>
      <c r="B8" s="54" t="s">
        <v>64</v>
      </c>
      <c r="C8" s="55">
        <v>26.5</v>
      </c>
      <c r="D8" s="64">
        <v>24</v>
      </c>
      <c r="E8" s="55">
        <v>9.4</v>
      </c>
      <c r="F8" s="64">
        <v>7</v>
      </c>
      <c r="G8" s="64">
        <v>53</v>
      </c>
      <c r="H8" s="64">
        <v>48</v>
      </c>
      <c r="I8" s="64">
        <v>47</v>
      </c>
      <c r="J8" s="64">
        <v>35</v>
      </c>
    </row>
    <row r="9" spans="1:10" x14ac:dyDescent="0.3">
      <c r="A9" s="58">
        <v>162</v>
      </c>
      <c r="B9" s="54" t="s">
        <v>65</v>
      </c>
      <c r="C9" s="55">
        <v>18.2</v>
      </c>
      <c r="D9" s="55">
        <v>13.1</v>
      </c>
      <c r="E9" s="55">
        <v>10.199999999999999</v>
      </c>
      <c r="F9" s="55">
        <v>8.5</v>
      </c>
      <c r="G9" s="64">
        <v>36.4</v>
      </c>
      <c r="H9" s="64">
        <v>26.2</v>
      </c>
      <c r="I9" s="64">
        <v>51</v>
      </c>
      <c r="J9" s="64">
        <v>42.5</v>
      </c>
    </row>
    <row r="10" spans="1:10" x14ac:dyDescent="0.3">
      <c r="A10" s="58">
        <v>171</v>
      </c>
      <c r="B10" s="54" t="s">
        <v>66</v>
      </c>
      <c r="C10" s="55">
        <v>22.5</v>
      </c>
      <c r="D10" s="55">
        <v>11.9</v>
      </c>
      <c r="E10" s="55">
        <v>10.7</v>
      </c>
      <c r="F10" s="55">
        <v>8.6</v>
      </c>
      <c r="G10" s="64">
        <v>45</v>
      </c>
      <c r="H10" s="64">
        <v>23.8</v>
      </c>
      <c r="I10" s="64">
        <v>53.5</v>
      </c>
      <c r="J10" s="64">
        <v>43</v>
      </c>
    </row>
    <row r="11" spans="1:10" x14ac:dyDescent="0.3">
      <c r="A11" s="58">
        <v>172</v>
      </c>
      <c r="B11" s="54" t="s">
        <v>67</v>
      </c>
      <c r="C11" s="55">
        <v>16.899999999999999</v>
      </c>
      <c r="D11" s="55">
        <v>7.4</v>
      </c>
      <c r="E11" s="55">
        <v>10.5</v>
      </c>
      <c r="F11" s="55">
        <v>9.1999999999999993</v>
      </c>
      <c r="G11" s="64">
        <v>33.799999999999997</v>
      </c>
      <c r="H11" s="64">
        <v>14.8</v>
      </c>
      <c r="I11" s="64">
        <v>52.5</v>
      </c>
      <c r="J11" s="64">
        <v>46</v>
      </c>
    </row>
    <row r="12" spans="1:10" x14ac:dyDescent="0.3">
      <c r="A12" s="58">
        <v>181</v>
      </c>
      <c r="B12" s="54" t="s">
        <v>68</v>
      </c>
      <c r="C12" s="55">
        <v>30.8</v>
      </c>
      <c r="D12" s="55">
        <v>3.1</v>
      </c>
      <c r="E12" s="64">
        <v>11</v>
      </c>
      <c r="F12" s="55">
        <v>8.5</v>
      </c>
      <c r="G12" s="64">
        <v>61.6</v>
      </c>
      <c r="H12" s="64">
        <v>6.2</v>
      </c>
      <c r="I12" s="64">
        <v>55</v>
      </c>
      <c r="J12" s="64">
        <v>42.5</v>
      </c>
    </row>
    <row r="13" spans="1:10" x14ac:dyDescent="0.3">
      <c r="A13" s="58">
        <v>182</v>
      </c>
      <c r="B13" s="54" t="s">
        <v>69</v>
      </c>
      <c r="C13" s="55">
        <v>15.5</v>
      </c>
      <c r="D13" s="55">
        <v>12.7</v>
      </c>
      <c r="E13" s="55">
        <v>10.1</v>
      </c>
      <c r="F13" s="55">
        <v>8.5</v>
      </c>
      <c r="G13" s="64">
        <v>31</v>
      </c>
      <c r="H13" s="64">
        <v>25.4</v>
      </c>
      <c r="I13" s="64">
        <v>50.5</v>
      </c>
      <c r="J13" s="64">
        <v>42.5</v>
      </c>
    </row>
    <row r="17" spans="1:1" x14ac:dyDescent="0.3">
      <c r="A17" s="57" t="s">
        <v>77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G32" sqref="G32"/>
    </sheetView>
  </sheetViews>
  <sheetFormatPr defaultRowHeight="13" x14ac:dyDescent="0.2"/>
  <sheetData>
    <row r="1" spans="1:1" x14ac:dyDescent="0.2">
      <c r="A1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12" spans="1:1" x14ac:dyDescent="0.2">
      <c r="A12" t="s">
        <v>88</v>
      </c>
    </row>
    <row r="14" spans="1:1" x14ac:dyDescent="0.2">
      <c r="A14" t="s">
        <v>89</v>
      </c>
    </row>
    <row r="15" spans="1:1" x14ac:dyDescent="0.2">
      <c r="A15" t="s">
        <v>90</v>
      </c>
    </row>
    <row r="16" spans="1:1" x14ac:dyDescent="0.2">
      <c r="A16" t="s">
        <v>91</v>
      </c>
    </row>
    <row r="17" spans="1:1" x14ac:dyDescent="0.2">
      <c r="A17" t="s">
        <v>92</v>
      </c>
    </row>
    <row r="18" spans="1:1" x14ac:dyDescent="0.2">
      <c r="A18" t="s">
        <v>93</v>
      </c>
    </row>
    <row r="19" spans="1:1" x14ac:dyDescent="0.2">
      <c r="A19" t="s">
        <v>94</v>
      </c>
    </row>
    <row r="20" spans="1:1" x14ac:dyDescent="0.2">
      <c r="A20" t="s">
        <v>87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★入力様式</vt:lpstr>
      <vt:lpstr>測定結果シート</vt:lpstr>
      <vt:lpstr>測定結果シート出力方法</vt:lpstr>
      <vt:lpstr>平均値</vt:lpstr>
      <vt:lpstr>選択項目</vt:lpstr>
      <vt:lpstr>測定結果シート!Print_Area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2022-08-18T02:48:08Z</dcterms:modified>
</cp:coreProperties>
</file>