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LSVFYR620022\zaisei\【★★ファイル基準表準拠（R6から）】\001_固有\004_決算\002_決算統計\01_決算統計\R6決算統計\70_財政状況資料集の作成\★HP更新\"/>
    </mc:Choice>
  </mc:AlternateContent>
  <xr:revisionPtr revIDLastSave="0" documentId="11_27DBBF32A9FBA349CAE9447BC61969B020534005"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AM37" i="10"/>
  <c r="BW36" i="10"/>
  <c r="BE36" i="10"/>
  <c r="AM36" i="10"/>
  <c r="C36" i="10"/>
  <c r="C35" i="10"/>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8" i="10" l="1"/>
  <c r="U34" i="10" l="1"/>
  <c r="U35" i="10" l="1"/>
  <c r="U36" i="10" s="1"/>
  <c r="U37" i="10" s="1"/>
  <c r="AM34" i="10"/>
  <c r="AM35" i="10" s="1"/>
  <c r="BE34" i="10" l="1"/>
  <c r="BE35" i="10" s="1"/>
  <c r="BW34" i="10"/>
  <c r="BW35"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<sst xmlns="http://schemas.openxmlformats.org/spreadsheetml/2006/main" count="1086" uniqueCount="579">
  <si>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</si>
  <si>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</si>
  <si>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</si>
  <si>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</si>
  <si>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</si>
  <si>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</si>
  <si>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</si>
  <si>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</si>
  <si>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</si>
  <si>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</si>
  <si>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</si>
  <si>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</si>
  <si>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</si>
  <si>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</si>
  <si>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</si>
  <si>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</si>
  <si>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</si>
  <si>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</si>
  <si>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</si>
  <si>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</si>
  <si>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</si>
  <si>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</si>
  <si>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</si>
  <si>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</si>
  <si>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</si>
  <si>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</si>
  <si>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</si>
  <si>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</si>
  <si>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</si>
  <si>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</si>
  <si>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</si>
  <si>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</si>
  <si>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</si>
  <si>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</si>
  <si>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</si>
  <si>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</si>
  <si>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</si>
  <si>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</si>
  <si>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</si>
  <si>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</si>
  <si>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</si>
  <si>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</si>
  <si>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</si>
  <si>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</si>
  <si>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</si>
  <si>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</si>
  <si>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</si>
  <si>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</si>
  <si>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</si>
  <si>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</si>
  <si>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</si>
  <si>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</si>
  <si>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</si>
  <si>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</si>
  <si>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</si>
  <si>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</si>
  <si>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</si>
  <si>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</si>
  <si>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</si>
  <si>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</si>
  <si>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</si>
  <si>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</si>
  <si>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</si>
  <si>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</si>
  <si>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</si>
  <si>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</si>
  <si>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</si>
  <si>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</si>
  <si>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</si>
  <si>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</si>
  <si>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</si>
  <si>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</si>
  <si>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</si>
  <si>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</si>
  <si>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</si>
  <si>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</si>
  <si>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</si>
  <si>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</si>
  <si>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</si>
  <si>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</si>
  <si>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</si>
  <si>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</si>
  <si>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</si>
  <si>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</si>
  <si>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</si>
  <si>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</si>
  <si>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</si>
  <si>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</si>
  <si>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</si>
  <si>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</si>
  <si>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</si>
  <si>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</si>
  <si>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</si>
  <si>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</si>
  <si>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</si>
  <si>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</si>
  <si>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</si>
  <si>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</si>
  <si>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</si>
  <si>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</si>
  <si>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</si>
  <si>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</si>
  <si>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</si>
  <si>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</si>
  <si>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</si>
  <si>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</si>
  <si>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</si>
  <si>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</si>
  <si>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</si>
  <si>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</si>
  <si>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</si>
  <si>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</si>
  <si>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</si>
  <si>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</si>
  <si>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</si>
  <si>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</si>
  <si>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</si>
  <si>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</si>
  <si>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</si>
  <si>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</si>
  <si>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</si>
  <si>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</si>
  <si>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</si>
  <si>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</si>
  <si>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</si>
  <si>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</si>
  <si>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</si>
  <si>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</si>
  <si>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</si>
  <si>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</si>
  <si>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</si>
  <si>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</si>
  <si>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</si>
  <si>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</si>
  <si>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</si>
  <si>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</si>
  <si>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</si>
  <si>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</si>
  <si>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</si>
  <si>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</si>
  <si>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</si>
  <si>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</si>
  <si>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</si>
  <si>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</si>
  <si>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</si>
  <si>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</si>
  <si>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</si>
  <si>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</si>
  <si>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</si>
  <si>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</si>
  <si>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</si>
  <si>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</si>
  <si>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</si>
  <si>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</si>
  <si>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</si>
  <si>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</si>
  <si>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</si>
  <si>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</si>
  <si>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</si>
  <si>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</si>
  <si>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</si>
  <si>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</si>
  <si>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</si>
  <si>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</si>
  <si>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</si>
  <si>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</si>
  <si>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</si>
  <si>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</si>
  <si>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</si>
  <si>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</si>
  <si>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</si>
  <si>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</si>
  <si>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</si>
  <si>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</si>
  <si>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</si>
  <si>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</si>
  <si>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</si>
  <si>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</si>
  <si>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</si>
  <si>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</si>
  <si>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</si>
  <si>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</si>
  <si>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</si>
  <si>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</si>
  <si>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</si>
  <si>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</si>
  <si>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</si>
  <si>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</si>
  <si>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</si>
  <si>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</si>
  <si>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</si>
  <si>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</si>
  <si>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</si>
  <si>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</si>
  <si>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</si>
  <si>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</si>
  <si>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</si>
  <si>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</si>
  <si>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</si>
  <si>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</si>
  <si>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</si>
  <si>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</si>
  <si>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</si>
  <si>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</si>
  <si>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</si>
  <si>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</si>
  <si>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</si>
  <si>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</si>
  <si>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</si>
  <si>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</si>
  <si>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</si>
  <si>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</si>
  <si>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</si>
  <si>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</si>
  <si>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</si>
  <si>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</si>
  <si>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</si>
  <si>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</si>
  <si>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</si>
  <si>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</si>
  <si>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</si>
  <si>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</si>
  <si>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</si>
  <si>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</si>
  <si>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</si>
  <si>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</si>
  <si>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</si>
  <si>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</si>
  <si>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</si>
  <si>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</si>
  <si>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</si>
  <si>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</si>
  <si>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</si>
  <si>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</si>
  <si>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</si>
  <si>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</si>
  <si>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</si>
  <si>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</si>
  <si>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</si>
  <si>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</si>
  <si>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</si>
  <si>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</si>
  <si>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</si>
  <si>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</si>
  <si>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</si>
  <si>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</si>
  <si>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</si>
  <si>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</si>
  <si>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</si>
  <si>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</si>
  <si>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</si>
  <si>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</si>
  <si>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</si>
  <si>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</si>
  <si>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</si>
  <si>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</si>
  <si>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</si>
  <si>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</si>
  <si>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</si>
  <si>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</si>
  <si>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</si>
  <si>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</si>
  <si>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</si>
  <si>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</si>
  <si>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</si>
  <si>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</si>
  <si>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</si>
  <si>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</si>
  <si>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</si>
  <si>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</si>
  <si>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</si>
  <si>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</si>
  <si>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</si>
  <si>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</si>
  <si>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</si>
  <si>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</si>
  <si>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</si>
  <si>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</si>
  <si>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</si>
  <si>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</si>
  <si>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</si>
  <si>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</si>
  <si>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</si>
  <si>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</si>
  <si>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</si>
  <si>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</si>
  <si>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</si>
  <si>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</si>
  <si>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</si>
  <si>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</si>
  <si>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</si>
  <si>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</si>
  <si>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</si>
  <si>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</si>
  <si>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</si>
  <si>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</si>
  <si>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</si>
  <si>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</si>
  <si>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</si>
  <si>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</si>
  <si>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</si>
  <si>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</si>
  <si>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</si>
  <si>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</si>
  <si>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</si>
  <si>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</si>
  <si>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</si>
  <si>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</si>
  <si>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</si>
  <si>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</si>
  <si>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</si>
  <si>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</si>
  <si>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</si>
  <si>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</si>
  <si>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</si>
  <si>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</si>
  <si>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</si>
  <si>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</si>
  <si>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</si>
  <si>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</si>
  <si>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</si>
  <si>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</si>
  <si>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</si>
  <si>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</si>
  <si>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</si>
  <si>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</si>
  <si>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</si>
  <si>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</si>
  <si>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</si>
  <si>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</si>
  <si>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</si>
  <si>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</si>
  <si>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</si>
  <si>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</si>
  <si>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</si>
  <si>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</si>
  <si>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</si>
  <si>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</si>
  <si>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</si>
  <si>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</si>
  <si>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</si>
  <si>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</si>
  <si>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</si>
  <si>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</si>
  <si>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</si>
  <si>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</si>
  <si>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</si>
  <si>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</si>
  <si>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</si>
  <si>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</si>
  <si>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</si>
  <si>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</si>
  <si>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</si>
  <si>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</si>
  <si>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</si>
  <si>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</si>
  <si>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</si>
  <si>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</si>
  <si>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</si>
  <si>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</si>
  <si>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</si>
  <si>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</si>
  <si>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</si>
  <si>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</si>
  <si>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</si>
  <si>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</si>
  <si>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</si>
  <si>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</si>
  <si>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</si>
  <si>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</si>
  <si>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</si>
  <si>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</si>
  <si>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</si>
  <si>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</si>
  <si>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</si>
  <si>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</si>
  <si>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</si>
  <si>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</si>
  <si>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</si>
  <si>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</si>
  <si>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</si>
  <si>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</si>
  <si>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</si>
  <si>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</si>
  <si>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</si>
  <si>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</si>
  <si>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</si>
  <si>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</si>
  <si>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</si>
  <si>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</si>
  <si>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</si>
  <si>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</si>
  <si>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</si>
  <si>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</si>
  <si>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</si>
  <si>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</si>
  <si>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</si>
  <si>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</si>
  <si>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</si>
  <si>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</si>
  <si>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</si>
  <si>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</si>
  <si>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</si>
  <si>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</si>
  <si>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</si>
  <si>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</si>
  <si>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</si>
  <si>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</si>
  <si>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</si>
  <si>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</si>
  <si>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</si>
  <si>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</si>
  <si>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</si>
  <si>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</si>
  <si>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</si>
  <si>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</si>
  <si>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</si>
  <si>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</si>
  <si>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</si>
  <si>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</si>
  <si>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</si>
  <si>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</si>
  <si>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</si>
  <si>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</si>
  <si>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</si>
  <si>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</si>
  <si>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</si>
  <si>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</si>
  <si>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</si>
  <si>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</si>
  <si>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</si>
  <si>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</si>
  <si>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</si>
  <si>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</si>
  <si>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</si>
  <si>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</si>
  <si>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</si>
  <si>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</si>
  <si>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</si>
  <si>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</si>
  <si>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</si>
  <si>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</si>
  <si>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</si>
  <si>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</si>
  <si>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</si>
  <si>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</si>
  <si>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</si>
  <si>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</si>
  <si>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</si>
  <si>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</si>
  <si>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</si>
  <si>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</si>
  <si>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</si>
  <si>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</si>
  <si>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</si>
  <si>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</si>
  <si>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</si>
  <si>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国民健康保険事業特別会計（直営診療施設勘定）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</si>
  <si>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</si>
  <si>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</si>
  <si>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</si>
  <si>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</si>
  <si>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</si>
  <si>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</si>
  <si>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</si>
  <si>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</si>
  <si>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</si>
  <si>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</si>
  <si>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</si>
  <si>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</si>
  <si>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</si>
  <si>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</si>
  <si>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</si>
  <si>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</si>
  <si>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</si>
  <si>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</si>
  <si>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</si>
  <si>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</si>
  <si>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</si>
  <si>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</si>
  <si>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</si>
  <si>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</si>
  <si>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</si>
  <si>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</si>
  <si>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</si>
  <si>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</si>
  <si>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</si>
  <si>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</si>
  <si>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</si>
  <si>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</si>
  <si>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</si>
  <si>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</si>
  <si>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</si>
  <si>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</si>
  <si>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</si>
  <si>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</si>
  <si>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</si>
  <si>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</si>
  <si>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</si>
  <si>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</si>
  <si>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</si>
  <si>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</si>
  <si>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</si>
  <si>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</si>
  <si>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</si>
  <si>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</si>
  <si>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</si>
  <si>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</si>
  <si>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</si>
  <si>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</si>
  <si>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</si>
  <si>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</si>
  <si>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</si>
  <si>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</si>
  <si>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</si>
  <si>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</si>
  <si>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</si>
  <si>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</si>
  <si>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</si>
  <si>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</si>
  <si>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</si>
  <si>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</si>
  <si>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</si>
  <si>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</si>
  <si>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</si>
  <si>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</si>
  <si>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</si>
  <si>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</si>
  <si>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</si>
  <si>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</si>
  <si>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</si>
  <si>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</si>
  <si>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</si>
  <si>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</si>
  <si>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</si>
  <si>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</si>
  <si>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</si>
  <si>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</si>
  <si>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1.61</t>
  </si>
  <si>
    <t>▲ 1.00</t>
  </si>
  <si>
    <t>下水道事業会計</t>
  </si>
  <si>
    <t>水道事業会計</t>
  </si>
  <si>
    <t>一般会計</t>
  </si>
  <si>
    <t>介護保険事業特別会計</t>
  </si>
  <si>
    <t>後期高齢者医療事業特別会計</t>
  </si>
  <si>
    <t>国民健康保険事業特別会計</t>
  </si>
  <si>
    <t>観光施設事業特別会計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</si>
  <si>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</si>
  <si>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</si>
  <si>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</si>
  <si>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</si>
  <si>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</si>
  <si>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</si>
  <si>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</si>
  <si>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</si>
  <si>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長崎県後期高齢者医療広域連合（普通会計）</t>
    <phoneticPr fontId="2"/>
  </si>
  <si>
    <t>長崎県後期高齢者医療広域連合（後期高齢者医療事業会計）</t>
    <phoneticPr fontId="2"/>
  </si>
  <si>
    <t>（一財）クリーンながさき</t>
  </si>
  <si>
    <t>（株）ながさきサステナエナジー</t>
    <rPh sb="1" eb="2">
      <t>カブ</t>
    </rPh>
    <phoneticPr fontId="10"/>
  </si>
  <si>
    <t>（一財）長崎市野母崎振興公社</t>
    <rPh sb="4" eb="7">
      <t>ナガサキシ</t>
    </rPh>
    <rPh sb="7" eb="10">
      <t>ノモザキ</t>
    </rPh>
    <rPh sb="10" eb="12">
      <t>シンコウ</t>
    </rPh>
    <rPh sb="12" eb="14">
      <t>コウシャ</t>
    </rPh>
    <phoneticPr fontId="10"/>
  </si>
  <si>
    <t>（一財）長崎市勤労者サービスセンター</t>
    <rPh sb="1" eb="3">
      <t>イチザイ</t>
    </rPh>
    <rPh sb="4" eb="7">
      <t>ナガサキシ</t>
    </rPh>
    <rPh sb="7" eb="10">
      <t>キンロウシャ</t>
    </rPh>
    <phoneticPr fontId="10"/>
  </si>
  <si>
    <t>長崎つきまち（株）</t>
    <rPh sb="0" eb="2">
      <t>ナガサキ</t>
    </rPh>
    <phoneticPr fontId="10"/>
  </si>
  <si>
    <t>（一財）長崎市地産地消振興公社</t>
    <rPh sb="4" eb="7">
      <t>ナガサキシ</t>
    </rPh>
    <rPh sb="7" eb="11">
      <t>チサンチショウ</t>
    </rPh>
    <rPh sb="11" eb="13">
      <t>シンコウ</t>
    </rPh>
    <rPh sb="13" eb="15">
      <t>コウシャ</t>
    </rPh>
    <phoneticPr fontId="10"/>
  </si>
  <si>
    <t>（公財）長崎市スポーツ協会</t>
    <rPh sb="4" eb="7">
      <t>ナガサキシ</t>
    </rPh>
    <rPh sb="11" eb="13">
      <t>キョウカイ</t>
    </rPh>
    <phoneticPr fontId="10"/>
  </si>
  <si>
    <t>（一財）長崎ロープウェイ・水族館</t>
    <rPh sb="4" eb="6">
      <t>ナガサキ</t>
    </rPh>
    <rPh sb="13" eb="16">
      <t>スイゾクカン</t>
    </rPh>
    <phoneticPr fontId="10"/>
  </si>
  <si>
    <t>（福）長崎市社会福祉事業団</t>
    <rPh sb="1" eb="2">
      <t>フク</t>
    </rPh>
    <rPh sb="3" eb="5">
      <t>ナガサキ</t>
    </rPh>
    <rPh sb="5" eb="6">
      <t>シ</t>
    </rPh>
    <rPh sb="6" eb="8">
      <t>シャカイ</t>
    </rPh>
    <rPh sb="8" eb="10">
      <t>フクシ</t>
    </rPh>
    <rPh sb="10" eb="13">
      <t>ジギョウダン</t>
    </rPh>
    <phoneticPr fontId="10"/>
  </si>
  <si>
    <t>長崎中央市場サービス（株）</t>
    <rPh sb="0" eb="2">
      <t>ナガサキ</t>
    </rPh>
    <rPh sb="2" eb="4">
      <t>チュウオウ</t>
    </rPh>
    <rPh sb="4" eb="6">
      <t>シジョウ</t>
    </rPh>
    <rPh sb="11" eb="12">
      <t>カブ</t>
    </rPh>
    <phoneticPr fontId="10"/>
  </si>
  <si>
    <t>（公財）長崎平和推進協会</t>
    <rPh sb="1" eb="3">
      <t>コウザイ</t>
    </rPh>
    <rPh sb="2" eb="3">
      <t>ザイ</t>
    </rPh>
    <rPh sb="4" eb="6">
      <t>ナガサキ</t>
    </rPh>
    <rPh sb="6" eb="8">
      <t>ヘイワ</t>
    </rPh>
    <rPh sb="8" eb="10">
      <t>スイシン</t>
    </rPh>
    <rPh sb="10" eb="12">
      <t>キョウカイ</t>
    </rPh>
    <phoneticPr fontId="10"/>
  </si>
  <si>
    <t>（地独）長崎市立病院機構</t>
    <rPh sb="1" eb="2">
      <t>チ</t>
    </rPh>
    <rPh sb="2" eb="3">
      <t>ドク</t>
    </rPh>
    <rPh sb="4" eb="8">
      <t>ナガサキシリツ</t>
    </rPh>
    <rPh sb="8" eb="10">
      <t>ビョウイン</t>
    </rPh>
    <rPh sb="10" eb="12">
      <t>キコウ</t>
    </rPh>
    <phoneticPr fontId="10"/>
  </si>
  <si>
    <t>（公社）長崎県林業公社</t>
    <rPh sb="1" eb="3">
      <t>コウシャ</t>
    </rPh>
    <rPh sb="4" eb="7">
      <t>ナガサキケン</t>
    </rPh>
    <rPh sb="7" eb="9">
      <t>リンギョウ</t>
    </rPh>
    <rPh sb="9" eb="11">
      <t>コウシャ</t>
    </rPh>
    <phoneticPr fontId="10"/>
  </si>
  <si>
    <t>長崎県信用保証協会</t>
    <rPh sb="0" eb="3">
      <t>ナガサキケン</t>
    </rPh>
    <rPh sb="3" eb="5">
      <t>シンヨウ</t>
    </rPh>
    <rPh sb="5" eb="7">
      <t>ホショウ</t>
    </rPh>
    <rPh sb="7" eb="9">
      <t>キョウカイ</t>
    </rPh>
    <phoneticPr fontId="10"/>
  </si>
  <si>
    <t>○</t>
  </si>
  <si>
    <t>-</t>
    <phoneticPr fontId="2"/>
  </si>
  <si>
    <t>市庁舎建設整備基金</t>
    <phoneticPr fontId="5"/>
  </si>
  <si>
    <t>地域振興基金</t>
    <phoneticPr fontId="5"/>
  </si>
  <si>
    <t>端島（軍艦島）整備基金</t>
    <phoneticPr fontId="5"/>
  </si>
  <si>
    <t>いきいき長寿社会基金</t>
    <phoneticPr fontId="5"/>
  </si>
  <si>
    <t>長崎伝習所基金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</si>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</sst>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58E-4965-ACD9-C3E9A3091C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91732</c:v>
                </c:pt>
                <c:pt idx="1">
                  <c:v>95228</c:v>
                </c:pt>
                <c:pt idx="2">
                  <c:v>78049</c:v>
                </c:pt>
                <c:pt idx="3">
                  <c:v>63690</c:v>
                </c:pt>
                <c:pt idx="4">
                  <c:v>75171</c:v>
                </c:pt>
              </c:numCache>
            </c:numRef>
          </c:val>
          <c:smooth val="0"/>
          <c:extLst>
            <c:ext xmlns:c16="http://schemas.microsoft.com/office/drawing/2014/chart" uri="{C3380CC4-5D6E-409C-BE32-E72D297353CC}">
              <c16:uniqueId val="{00000001-158E-4965-ACD9-C3E9A3091C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2.74</c:v>
                </c:pt>
                <c:pt idx="1">
                  <c:v>2.82</c:v>
                </c:pt>
                <c:pt idx="2">
                  <c:v>6.85</c:v>
                </c:pt>
                <c:pt idx="3">
                  <c:v>5.01</c:v>
                </c:pt>
                <c:pt idx="4">
                  <c:v>1.1599999999999999</c:v>
                </c:pt>
              </c:numCache>
            </c:numRef>
          </c:val>
          <c:extLst>
            <c:ext xmlns:c16="http://schemas.microsoft.com/office/drawing/2014/chart" uri="{C3380CC4-5D6E-409C-BE32-E72D297353CC}">
              <c16:uniqueId val="{00000000-73EE-4B83-8BEC-580DF8E6D7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11.13</c:v>
                </c:pt>
                <c:pt idx="1">
                  <c:v>11.72</c:v>
                </c:pt>
                <c:pt idx="2">
                  <c:v>10.75</c:v>
                </c:pt>
                <c:pt idx="3">
                  <c:v>12.72</c:v>
                </c:pt>
                <c:pt idx="4">
                  <c:v>14.02</c:v>
                </c:pt>
              </c:numCache>
            </c:numRef>
          </c:val>
          <c:extLst>
            <c:ext xmlns:c16="http://schemas.microsoft.com/office/drawing/2014/chart" uri="{C3380CC4-5D6E-409C-BE32-E72D297353CC}">
              <c16:uniqueId val="{00000001-73EE-4B83-8BEC-580DF8E6D7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-1.61</c:v>
                </c:pt>
                <c:pt idx="1">
                  <c:v>1.05</c:v>
                </c:pt>
                <c:pt idx="2">
                  <c:v>2.64</c:v>
                </c:pt>
                <c:pt idx="3">
                  <c:v>0.2</c:v>
                </c:pt>
                <c:pt idx="4">
                  <c:v>-1</c:v>
                </c:pt>
              </c:numCache>
            </c:numRef>
          </c:val>
          <c:smooth val="0"/>
          <c:extLst>
            <c:ext xmlns:c16="http://schemas.microsoft.com/office/drawing/2014/chart" uri="{C3380CC4-5D6E-409C-BE32-E72D297353CC}">
              <c16:uniqueId val="{00000002-73EE-4B83-8BEC-580DF8E6D7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0-123A-4BE7-8183-99C882C4B7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3A-4BE7-8183-99C882C4B7AF}"/>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0.12</c:v>
                </c:pt>
                <c:pt idx="4">
                  <c:v>#N/A</c:v>
                </c:pt>
                <c:pt idx="5">
                  <c:v>0.06</c:v>
                </c:pt>
                <c:pt idx="6">
                  <c:v>#N/A</c:v>
                </c:pt>
                <c:pt idx="7">
                  <c:v>0.04</c:v>
                </c:pt>
                <c:pt idx="8">
                  <c:v>#N/A</c:v>
                </c:pt>
                <c:pt idx="9">
                  <c:v>0.04</c:v>
                </c:pt>
              </c:numCache>
            </c:numRef>
          </c:val>
          <c:extLst>
            <c:ext xmlns:c16="http://schemas.microsoft.com/office/drawing/2014/chart" uri="{C3380CC4-5D6E-409C-BE32-E72D297353CC}">
              <c16:uniqueId val="{00000002-123A-4BE7-8183-99C882C4B7AF}"/>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0.05</c:v>
                </c:pt>
              </c:numCache>
            </c:numRef>
          </c:val>
          <c:extLst>
            <c:ext xmlns:c16="http://schemas.microsoft.com/office/drawing/2014/chart" uri="{C3380CC4-5D6E-409C-BE32-E72D297353CC}">
              <c16:uniqueId val="{00000003-123A-4BE7-8183-99C882C4B7A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0.32</c:v>
                </c:pt>
                <c:pt idx="4">
                  <c:v>#N/A</c:v>
                </c:pt>
                <c:pt idx="5">
                  <c:v>0.31</c:v>
                </c:pt>
                <c:pt idx="6">
                  <c:v>#N/A</c:v>
                </c:pt>
                <c:pt idx="7">
                  <c:v>0.12</c:v>
                </c:pt>
                <c:pt idx="8">
                  <c:v>#N/A</c:v>
                </c:pt>
                <c:pt idx="9">
                  <c:v>0.21</c:v>
                </c:pt>
              </c:numCache>
            </c:numRef>
          </c:val>
          <c:extLst>
            <c:ext xmlns:c16="http://schemas.microsoft.com/office/drawing/2014/chart" uri="{C3380CC4-5D6E-409C-BE32-E72D297353CC}">
              <c16:uniqueId val="{00000004-123A-4BE7-8183-99C882C4B7A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0.02</c:v>
                </c:pt>
                <c:pt idx="4">
                  <c:v>#N/A</c:v>
                </c:pt>
                <c:pt idx="5">
                  <c:v>0.02</c:v>
                </c:pt>
                <c:pt idx="6">
                  <c:v>#N/A</c:v>
                </c:pt>
                <c:pt idx="7">
                  <c:v>0.16</c:v>
                </c:pt>
                <c:pt idx="8">
                  <c:v>#N/A</c:v>
                </c:pt>
                <c:pt idx="9">
                  <c:v>0.25</c:v>
                </c:pt>
              </c:numCache>
            </c:numRef>
          </c:val>
          <c:extLst>
            <c:ext xmlns:c16="http://schemas.microsoft.com/office/drawing/2014/chart" uri="{C3380CC4-5D6E-409C-BE32-E72D297353CC}">
              <c16:uniqueId val="{00000005-123A-4BE7-8183-99C882C4B7A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1.1399999999999999</c:v>
                </c:pt>
                <c:pt idx="4">
                  <c:v>#N/A</c:v>
                </c:pt>
                <c:pt idx="5">
                  <c:v>1.29</c:v>
                </c:pt>
                <c:pt idx="6">
                  <c:v>#N/A</c:v>
                </c:pt>
                <c:pt idx="7">
                  <c:v>1.02</c:v>
                </c:pt>
                <c:pt idx="8">
                  <c:v>#N/A</c:v>
                </c:pt>
                <c:pt idx="9">
                  <c:v>0.88</c:v>
                </c:pt>
              </c:numCache>
            </c:numRef>
          </c:val>
          <c:extLst>
            <c:ext xmlns:c16="http://schemas.microsoft.com/office/drawing/2014/chart" uri="{C3380CC4-5D6E-409C-BE32-E72D297353CC}">
              <c16:uniqueId val="{00000006-123A-4BE7-8183-99C882C4B7A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2.56</c:v>
                </c:pt>
                <c:pt idx="2">
                  <c:v>#N/A</c:v>
                </c:pt>
                <c:pt idx="3">
                  <c:v>2.69</c:v>
                </c:pt>
                <c:pt idx="4">
                  <c:v>#N/A</c:v>
                </c:pt>
                <c:pt idx="5">
                  <c:v>6.78</c:v>
                </c:pt>
                <c:pt idx="6">
                  <c:v>#N/A</c:v>
                </c:pt>
                <c:pt idx="7">
                  <c:v>4.97</c:v>
                </c:pt>
                <c:pt idx="8">
                  <c:v>#N/A</c:v>
                </c:pt>
                <c:pt idx="9">
                  <c:v>1.1100000000000001</c:v>
                </c:pt>
              </c:numCache>
            </c:numRef>
          </c:val>
          <c:extLst>
            <c:ext xmlns:c16="http://schemas.microsoft.com/office/drawing/2014/chart" uri="{C3380CC4-5D6E-409C-BE32-E72D297353CC}">
              <c16:uniqueId val="{00000007-123A-4BE7-8183-99C882C4B7A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14.52</c:v>
                </c:pt>
                <c:pt idx="2">
                  <c:v>#N/A</c:v>
                </c:pt>
                <c:pt idx="3">
                  <c:v>14.12</c:v>
                </c:pt>
                <c:pt idx="4">
                  <c:v>#N/A</c:v>
                </c:pt>
                <c:pt idx="5">
                  <c:v>13.83</c:v>
                </c:pt>
                <c:pt idx="6">
                  <c:v>#N/A</c:v>
                </c:pt>
                <c:pt idx="7">
                  <c:v>13.74</c:v>
                </c:pt>
                <c:pt idx="8">
                  <c:v>#N/A</c:v>
                </c:pt>
                <c:pt idx="9">
                  <c:v>12.73</c:v>
                </c:pt>
              </c:numCache>
            </c:numRef>
          </c:val>
          <c:extLst>
            <c:ext xmlns:c16="http://schemas.microsoft.com/office/drawing/2014/chart" uri="{C3380CC4-5D6E-409C-BE32-E72D297353CC}">
              <c16:uniqueId val="{00000008-123A-4BE7-8183-99C882C4B7A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c:v>
                </c:pt>
                <c:pt idx="2">
                  <c:v>#N/A</c:v>
                </c:pt>
                <c:pt idx="3">
                  <c:v>10.130000000000001</c:v>
                </c:pt>
                <c:pt idx="4">
                  <c:v>#N/A</c:v>
                </c:pt>
                <c:pt idx="5">
                  <c:v>11.22</c:v>
                </c:pt>
                <c:pt idx="6">
                  <c:v>#N/A</c:v>
                </c:pt>
                <c:pt idx="7">
                  <c:v>12.42</c:v>
                </c:pt>
                <c:pt idx="8">
                  <c:v>#N/A</c:v>
                </c:pt>
                <c:pt idx="9">
                  <c:v>12.75</c:v>
                </c:pt>
              </c:numCache>
            </c:numRef>
          </c:val>
          <c:extLst>
            <c:ext xmlns:c16="http://schemas.microsoft.com/office/drawing/2014/chart" uri="{C3380CC4-5D6E-409C-BE32-E72D297353CC}">
              <c16:uniqueId val="{00000009-123A-4BE7-8183-99C882C4B7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21051</c:v>
                </c:pt>
                <c:pt idx="5">
                  <c:v>20411</c:v>
                </c:pt>
                <c:pt idx="8">
                  <c:v>21274</c:v>
                </c:pt>
                <c:pt idx="11">
                  <c:v>21437</c:v>
                </c:pt>
                <c:pt idx="14">
                  <c:v>21936</c:v>
                </c:pt>
              </c:numCache>
            </c:numRef>
          </c:val>
          <c:extLst>
            <c:ext xmlns:c16="http://schemas.microsoft.com/office/drawing/2014/chart" uri="{C3380CC4-5D6E-409C-BE32-E72D297353CC}">
              <c16:uniqueId val="{00000000-EF48-4ACF-B278-5A127C4EA0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F48-4ACF-B278-5A127C4EA0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59</c:v>
                </c:pt>
                <c:pt idx="3">
                  <c:v>59</c:v>
                </c:pt>
                <c:pt idx="6">
                  <c:v>94</c:v>
                </c:pt>
                <c:pt idx="9">
                  <c:v>22</c:v>
                </c:pt>
                <c:pt idx="12">
                  <c:v>25</c:v>
                </c:pt>
              </c:numCache>
            </c:numRef>
          </c:val>
          <c:extLst>
            <c:ext xmlns:c16="http://schemas.microsoft.com/office/drawing/2014/chart" uri="{C3380CC4-5D6E-409C-BE32-E72D297353CC}">
              <c16:uniqueId val="{00000002-EF48-4ACF-B278-5A127C4EA0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48-4ACF-B278-5A127C4EA0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4966</c:v>
                </c:pt>
                <c:pt idx="3">
                  <c:v>4738</c:v>
                </c:pt>
                <c:pt idx="6">
                  <c:v>4480</c:v>
                </c:pt>
                <c:pt idx="9">
                  <c:v>4273</c:v>
                </c:pt>
                <c:pt idx="12">
                  <c:v>4126</c:v>
                </c:pt>
              </c:numCache>
            </c:numRef>
          </c:val>
          <c:extLst>
            <c:ext xmlns:c16="http://schemas.microsoft.com/office/drawing/2014/chart" uri="{C3380CC4-5D6E-409C-BE32-E72D297353CC}">
              <c16:uniqueId val="{00000004-EF48-4ACF-B278-5A127C4EA0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48-4ACF-B278-5A127C4EA0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48-4ACF-B278-5A127C4EA0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23232</c:v>
                </c:pt>
                <c:pt idx="3">
                  <c:v>24460</c:v>
                </c:pt>
                <c:pt idx="6">
                  <c:v>25642</c:v>
                </c:pt>
                <c:pt idx="9">
                  <c:v>26127</c:v>
                </c:pt>
                <c:pt idx="12">
                  <c:v>26738</c:v>
                </c:pt>
              </c:numCache>
            </c:numRef>
          </c:val>
          <c:extLst>
            <c:ext xmlns:c16="http://schemas.microsoft.com/office/drawing/2014/chart" uri="{C3380CC4-5D6E-409C-BE32-E72D297353CC}">
              <c16:uniqueId val="{00000007-EF48-4ACF-B278-5A127C4EA0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7206</c:v>
                </c:pt>
                <c:pt idx="2">
                  <c:v>#N/A</c:v>
                </c:pt>
                <c:pt idx="3">
                  <c:v>#N/A</c:v>
                </c:pt>
                <c:pt idx="4">
                  <c:v>8846</c:v>
                </c:pt>
                <c:pt idx="5">
                  <c:v>#N/A</c:v>
                </c:pt>
                <c:pt idx="6">
                  <c:v>#N/A</c:v>
                </c:pt>
                <c:pt idx="7">
                  <c:v>8942</c:v>
                </c:pt>
                <c:pt idx="8">
                  <c:v>#N/A</c:v>
                </c:pt>
                <c:pt idx="9">
                  <c:v>#N/A</c:v>
                </c:pt>
                <c:pt idx="10">
                  <c:v>8985</c:v>
                </c:pt>
                <c:pt idx="11">
                  <c:v>#N/A</c:v>
                </c:pt>
                <c:pt idx="12">
                  <c:v>#N/A</c:v>
                </c:pt>
                <c:pt idx="13">
                  <c:v>8954</c:v>
                </c:pt>
                <c:pt idx="14">
                  <c:v>#N/A</c:v>
                </c:pt>
              </c:numCache>
            </c:numRef>
          </c:val>
          <c:smooth val="0"/>
          <c:extLst>
            <c:ext xmlns:c16="http://schemas.microsoft.com/office/drawing/2014/chart" uri="{C3380CC4-5D6E-409C-BE32-E72D297353CC}">
              <c16:uniqueId val="{00000008-EF48-4ACF-B278-5A127C4EA0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178389</c:v>
                </c:pt>
                <c:pt idx="5">
                  <c:v>176323</c:v>
                </c:pt>
                <c:pt idx="8">
                  <c:v>170536</c:v>
                </c:pt>
                <c:pt idx="11">
                  <c:v>163452</c:v>
                </c:pt>
                <c:pt idx="14">
                  <c:v>154614</c:v>
                </c:pt>
              </c:numCache>
            </c:numRef>
          </c:val>
          <c:extLst>
            <c:ext xmlns:c16="http://schemas.microsoft.com/office/drawing/2014/chart" uri="{C3380CC4-5D6E-409C-BE32-E72D297353CC}">
              <c16:uniqueId val="{00000000-32F0-4EF4-958A-D3BEBA30FB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36960</c:v>
                </c:pt>
                <c:pt idx="5">
                  <c:v>36282</c:v>
                </c:pt>
                <c:pt idx="8">
                  <c:v>38075</c:v>
                </c:pt>
                <c:pt idx="11">
                  <c:v>39428</c:v>
                </c:pt>
                <c:pt idx="14">
                  <c:v>39009</c:v>
                </c:pt>
              </c:numCache>
            </c:numRef>
          </c:val>
          <c:extLst>
            <c:ext xmlns:c16="http://schemas.microsoft.com/office/drawing/2014/chart" uri="{C3380CC4-5D6E-409C-BE32-E72D297353CC}">
              <c16:uniqueId val="{00000001-32F0-4EF4-958A-D3BEBA30FB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45812</c:v>
                </c:pt>
                <c:pt idx="5">
                  <c:v>48057</c:v>
                </c:pt>
                <c:pt idx="8">
                  <c:v>45045</c:v>
                </c:pt>
                <c:pt idx="11">
                  <c:v>45231</c:v>
                </c:pt>
                <c:pt idx="14">
                  <c:v>47289</c:v>
                </c:pt>
              </c:numCache>
            </c:numRef>
          </c:val>
          <c:extLst>
            <c:ext xmlns:c16="http://schemas.microsoft.com/office/drawing/2014/chart" uri="{C3380CC4-5D6E-409C-BE32-E72D297353CC}">
              <c16:uniqueId val="{00000002-32F0-4EF4-958A-D3BEBA30FB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F0-4EF4-958A-D3BEBA30FB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F0-4EF4-958A-D3BEBA30FB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470</c:v>
                </c:pt>
                <c:pt idx="3">
                  <c:v>23</c:v>
                </c:pt>
                <c:pt idx="6">
                  <c:v>194</c:v>
                </c:pt>
                <c:pt idx="9">
                  <c:v>181</c:v>
                </c:pt>
                <c:pt idx="12">
                  <c:v>2803</c:v>
                </c:pt>
              </c:numCache>
            </c:numRef>
          </c:val>
          <c:extLst>
            <c:ext xmlns:c16="http://schemas.microsoft.com/office/drawing/2014/chart" uri="{C3380CC4-5D6E-409C-BE32-E72D297353CC}">
              <c16:uniqueId val="{00000005-32F0-4EF4-958A-D3BEBA30FB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20393</c:v>
                </c:pt>
                <c:pt idx="3">
                  <c:v>20252</c:v>
                </c:pt>
                <c:pt idx="6">
                  <c:v>20228</c:v>
                </c:pt>
                <c:pt idx="9">
                  <c:v>20955</c:v>
                </c:pt>
                <c:pt idx="12">
                  <c:v>20721</c:v>
                </c:pt>
              </c:numCache>
            </c:numRef>
          </c:val>
          <c:extLst>
            <c:ext xmlns:c16="http://schemas.microsoft.com/office/drawing/2014/chart" uri="{C3380CC4-5D6E-409C-BE32-E72D297353CC}">
              <c16:uniqueId val="{00000006-32F0-4EF4-958A-D3BEBA30FB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2F0-4EF4-958A-D3BEBA30FB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40942</c:v>
                </c:pt>
                <c:pt idx="3">
                  <c:v>40577</c:v>
                </c:pt>
                <c:pt idx="6">
                  <c:v>37385</c:v>
                </c:pt>
                <c:pt idx="9">
                  <c:v>35253</c:v>
                </c:pt>
                <c:pt idx="12">
                  <c:v>32147</c:v>
                </c:pt>
              </c:numCache>
            </c:numRef>
          </c:val>
          <c:extLst>
            <c:ext xmlns:c16="http://schemas.microsoft.com/office/drawing/2014/chart" uri="{C3380CC4-5D6E-409C-BE32-E72D297353CC}">
              <c16:uniqueId val="{00000008-32F0-4EF4-958A-D3BEBA30FB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c:v>
                </c:pt>
                <c:pt idx="3">
                  <c:v>347</c:v>
                </c:pt>
                <c:pt idx="6">
                  <c:v>892</c:v>
                </c:pt>
                <c:pt idx="9">
                  <c:v>275</c:v>
                </c:pt>
                <c:pt idx="12">
                  <c:v>253</c:v>
                </c:pt>
              </c:numCache>
            </c:numRef>
          </c:val>
          <c:extLst>
            <c:ext xmlns:c16="http://schemas.microsoft.com/office/drawing/2014/chart" uri="{C3380CC4-5D6E-409C-BE32-E72D297353CC}">
              <c16:uniqueId val="{00000009-32F0-4EF4-958A-D3BEBA30FB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276182</c:v>
                </c:pt>
                <c:pt idx="3">
                  <c:v>285243</c:v>
                </c:pt>
                <c:pt idx="6">
                  <c:v>282908</c:v>
                </c:pt>
                <c:pt idx="9">
                  <c:v>273320</c:v>
                </c:pt>
                <c:pt idx="12">
                  <c:v>264712</c:v>
                </c:pt>
              </c:numCache>
            </c:numRef>
          </c:val>
          <c:extLst>
            <c:ext xmlns:c16="http://schemas.microsoft.com/office/drawing/2014/chart" uri="{C3380CC4-5D6E-409C-BE32-E72D297353CC}">
              <c16:uniqueId val="{0000000A-32F0-4EF4-958A-D3BEBA30FB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76913</c:v>
                </c:pt>
                <c:pt idx="2">
                  <c:v>#N/A</c:v>
                </c:pt>
                <c:pt idx="3">
                  <c:v>#N/A</c:v>
                </c:pt>
                <c:pt idx="4">
                  <c:v>85780</c:v>
                </c:pt>
                <c:pt idx="5">
                  <c:v>#N/A</c:v>
                </c:pt>
                <c:pt idx="6">
                  <c:v>#N/A</c:v>
                </c:pt>
                <c:pt idx="7">
                  <c:v>87952</c:v>
                </c:pt>
                <c:pt idx="8">
                  <c:v>#N/A</c:v>
                </c:pt>
                <c:pt idx="9">
                  <c:v>#N/A</c:v>
                </c:pt>
                <c:pt idx="10">
                  <c:v>81873</c:v>
                </c:pt>
                <c:pt idx="11">
                  <c:v>#N/A</c:v>
                </c:pt>
                <c:pt idx="12">
                  <c:v>#N/A</c:v>
                </c:pt>
                <c:pt idx="13">
                  <c:v>79725</c:v>
                </c:pt>
                <c:pt idx="14">
                  <c:v>#N/A</c:v>
                </c:pt>
              </c:numCache>
            </c:numRef>
          </c:val>
          <c:smooth val="0"/>
          <c:extLst>
            <c:ext xmlns:c16="http://schemas.microsoft.com/office/drawing/2014/chart" uri="{C3380CC4-5D6E-409C-BE32-E72D297353CC}">
              <c16:uniqueId val="{0000000B-32F0-4EF4-958A-D3BEBA30FB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10765</c:v>
                </c:pt>
                <c:pt idx="1">
                  <c:v>12783</c:v>
                </c:pt>
                <c:pt idx="2">
                  <c:v>14321</c:v>
                </c:pt>
              </c:numCache>
            </c:numRef>
          </c:val>
          <c:extLst>
            <c:ext xmlns:c16="http://schemas.microsoft.com/office/drawing/2014/chart" uri="{C3380CC4-5D6E-409C-BE32-E72D297353CC}">
              <c16:uniqueId val="{00000000-C49B-4EB3-BFE7-4662378783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9099</c:v>
                </c:pt>
                <c:pt idx="1">
                  <c:v>6376</c:v>
                </c:pt>
                <c:pt idx="2">
                  <c:v>5680</c:v>
                </c:pt>
              </c:numCache>
            </c:numRef>
          </c:val>
          <c:extLst>
            <c:ext xmlns:c16="http://schemas.microsoft.com/office/drawing/2014/chart" uri="{C3380CC4-5D6E-409C-BE32-E72D297353CC}">
              <c16:uniqueId val="{00000001-C49B-4EB3-BFE7-4662378783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22964</c:v>
                </c:pt>
                <c:pt idx="1">
                  <c:v>22791</c:v>
                </c:pt>
                <c:pt idx="2">
                  <c:v>22354</c:v>
                </c:pt>
              </c:numCache>
            </c:numRef>
          </c:val>
          <c:extLst>
            <c:ext xmlns:c16="http://schemas.microsoft.com/office/drawing/2014/chart" uri="{C3380CC4-5D6E-409C-BE32-E72D297353CC}">
              <c16:uniqueId val="{00000002-C49B-4EB3-BFE7-4662378783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年度から令和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年度の</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か年平均で算出した令和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年度の実質公債費比率は</a:t>
          </a:r>
          <a:r>
            <a:rPr kumimoji="1" lang="en-US" altLang="ja-JP" sz="1100">
              <a:solidFill>
                <a:schemeClr val="tx1"/>
              </a:solidFill>
              <a:effectLst/>
              <a:latin typeface="+mn-lt"/>
              <a:ea typeface="+mn-ea"/>
              <a:cs typeface="+mn-cs"/>
            </a:rPr>
            <a:t>10.4</a:t>
          </a:r>
          <a:r>
            <a:rPr kumimoji="1" lang="ja-JP" altLang="ja-JP" sz="1100">
              <a:solidFill>
                <a:schemeClr val="tx1"/>
              </a:solidFill>
              <a:effectLst/>
              <a:latin typeface="+mn-lt"/>
              <a:ea typeface="+mn-ea"/>
              <a:cs typeface="+mn-cs"/>
            </a:rPr>
            <a:t>％であり、令和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と同率となっている</a:t>
          </a:r>
          <a:r>
            <a:rPr kumimoji="1" lang="ja-JP" altLang="ja-JP" sz="1100">
              <a:solidFill>
                <a:schemeClr val="tx1"/>
              </a:solidFill>
              <a:effectLst/>
              <a:latin typeface="+mn-lt"/>
              <a:ea typeface="+mn-ea"/>
              <a:cs typeface="+mn-cs"/>
            </a:rPr>
            <a:t>。</a:t>
          </a:r>
          <a:endParaRPr lang="ja-JP" altLang="ja-JP" sz="11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標準財政規模が臨時財財政対策債</a:t>
          </a:r>
          <a:r>
            <a:rPr kumimoji="1" lang="ja-JP" altLang="en-US" sz="1100">
              <a:solidFill>
                <a:schemeClr val="dk1"/>
              </a:solidFill>
              <a:effectLst/>
              <a:latin typeface="+mn-lt"/>
              <a:ea typeface="+mn-ea"/>
              <a:cs typeface="+mn-cs"/>
            </a:rPr>
            <a:t>の発行可能額</a:t>
          </a:r>
          <a:r>
            <a:rPr kumimoji="1" lang="ja-JP" altLang="ja-JP" sz="1100">
              <a:solidFill>
                <a:schemeClr val="dk1"/>
              </a:solidFill>
              <a:effectLst/>
              <a:latin typeface="+mn-lt"/>
              <a:ea typeface="+mn-ea"/>
              <a:cs typeface="+mn-cs"/>
            </a:rPr>
            <a:t>の減などにより減したことに加え、地方債の元利償還金充当一般財源が公共施設等適正管理推進事業債などに係る償還金の増により増加し、単年度の実質公債費比率は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年度の実質公債費比率に比べ</a:t>
          </a:r>
          <a:r>
            <a:rPr kumimoji="1" lang="ja-JP" altLang="ja-JP" sz="1100">
              <a:solidFill>
                <a:schemeClr val="dk1"/>
              </a:solidFill>
              <a:effectLst/>
              <a:latin typeface="+mn-lt"/>
              <a:ea typeface="+mn-ea"/>
              <a:cs typeface="+mn-cs"/>
            </a:rPr>
            <a:t>増となったものの、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か年平均により算出された実質公債費比率は前年度と同率となった</a:t>
          </a:r>
          <a:r>
            <a:rPr kumimoji="1" lang="ja-JP" altLang="en-US" sz="1100">
              <a:solidFill>
                <a:schemeClr val="dk1"/>
              </a:solidFill>
              <a:effectLst/>
              <a:latin typeface="+mn-lt"/>
              <a:ea typeface="+mn-ea"/>
              <a:cs typeface="+mn-cs"/>
            </a:rPr>
            <a:t>ものである。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長崎市では満期一括償還地方債を導入していないことから、満期一括償還地方債の財源として減債基金に積み立てていない。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普通交付税の増などに伴い標準財政規模が増加したことに加え、元金償還額が新規借入額を上回ったことなどにより地方債現在高が減となったことなどから、将来負担比率は</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ポイント好転した</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a:t>
          </a:r>
          <a:endParaRPr lang="ja-JP" altLang="ja-JP" sz="1050">
            <a:effectLst/>
          </a:endParaRPr>
        </a:p>
        <a:p>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主な増減要素</a:t>
          </a:r>
          <a:r>
            <a:rPr kumimoji="1" lang="en-US" altLang="ja-JP" sz="1050">
              <a:solidFill>
                <a:schemeClr val="tx1"/>
              </a:solidFill>
              <a:effectLst/>
              <a:latin typeface="+mn-lt"/>
              <a:ea typeface="+mn-ea"/>
              <a:cs typeface="+mn-cs"/>
            </a:rPr>
            <a:t>】</a:t>
          </a:r>
          <a:endParaRPr lang="ja-JP" altLang="ja-JP" sz="1050">
            <a:solidFill>
              <a:schemeClr val="tx1"/>
            </a:solidFill>
            <a:effectLst/>
          </a:endParaRPr>
        </a:p>
        <a:p>
          <a:r>
            <a:rPr kumimoji="1" lang="ja-JP" altLang="ja-JP" sz="1050">
              <a:solidFill>
                <a:schemeClr val="tx1"/>
              </a:solidFill>
              <a:effectLst/>
              <a:latin typeface="+mn-lt"/>
              <a:ea typeface="+mn-ea"/>
              <a:cs typeface="+mn-cs"/>
            </a:rPr>
            <a:t>・地方債残高</a:t>
          </a:r>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86.1</a:t>
          </a:r>
          <a:r>
            <a:rPr kumimoji="1" lang="ja-JP" altLang="ja-JP" sz="1050">
              <a:solidFill>
                <a:schemeClr val="tx1"/>
              </a:solidFill>
              <a:effectLst/>
              <a:latin typeface="+mn-lt"/>
              <a:ea typeface="+mn-ea"/>
              <a:cs typeface="+mn-cs"/>
            </a:rPr>
            <a:t>億円</a:t>
          </a:r>
          <a:r>
            <a:rPr kumimoji="1" lang="en-US" altLang="ja-JP" sz="1050">
              <a:solidFill>
                <a:schemeClr val="tx1"/>
              </a:solidFill>
              <a:effectLst/>
              <a:latin typeface="+mn-lt"/>
              <a:ea typeface="+mn-ea"/>
              <a:cs typeface="+mn-cs"/>
            </a:rPr>
            <a:t>)</a:t>
          </a:r>
          <a:endParaRPr lang="ja-JP" altLang="ja-JP" sz="1050">
            <a:solidFill>
              <a:schemeClr val="tx1"/>
            </a:solidFill>
            <a:effectLst/>
          </a:endParaRPr>
        </a:p>
        <a:p>
          <a:r>
            <a:rPr kumimoji="1" lang="ja-JP" altLang="ja-JP" sz="1050">
              <a:solidFill>
                <a:schemeClr val="tx1"/>
              </a:solidFill>
              <a:effectLst/>
              <a:latin typeface="+mn-lt"/>
              <a:ea typeface="+mn-ea"/>
              <a:cs typeface="+mn-cs"/>
            </a:rPr>
            <a:t>　　臨時財政対策債　▲</a:t>
          </a:r>
          <a:r>
            <a:rPr kumimoji="1" lang="en-US" altLang="ja-JP" sz="1050">
              <a:solidFill>
                <a:schemeClr val="tx1"/>
              </a:solidFill>
              <a:effectLst/>
              <a:latin typeface="+mn-lt"/>
              <a:ea typeface="+mn-ea"/>
              <a:cs typeface="+mn-cs"/>
            </a:rPr>
            <a:t>55.4</a:t>
          </a:r>
          <a:r>
            <a:rPr kumimoji="1" lang="ja-JP" altLang="ja-JP" sz="1050">
              <a:solidFill>
                <a:schemeClr val="tx1"/>
              </a:solidFill>
              <a:effectLst/>
              <a:latin typeface="+mn-lt"/>
              <a:ea typeface="+mn-ea"/>
              <a:cs typeface="+mn-cs"/>
            </a:rPr>
            <a:t>億円</a:t>
          </a:r>
          <a:endParaRPr lang="ja-JP" altLang="ja-JP" sz="1050">
            <a:solidFill>
              <a:schemeClr val="tx1"/>
            </a:solidFill>
            <a:effectLst/>
          </a:endParaRPr>
        </a:p>
        <a:p>
          <a:pPr eaLnBrk="1" fontAlgn="auto" latinLnBrk="0" hangingPunct="1"/>
          <a:r>
            <a:rPr kumimoji="1" lang="ja-JP" altLang="ja-JP" sz="1050">
              <a:solidFill>
                <a:schemeClr val="tx1"/>
              </a:solidFill>
              <a:effectLst/>
              <a:latin typeface="+mn-lt"/>
              <a:ea typeface="+mn-ea"/>
              <a:cs typeface="+mn-cs"/>
            </a:rPr>
            <a:t>　　旧合併特例事業債　▲</a:t>
          </a:r>
          <a:r>
            <a:rPr kumimoji="1" lang="en-US" altLang="ja-JP" sz="1050">
              <a:solidFill>
                <a:schemeClr val="tx1"/>
              </a:solidFill>
              <a:effectLst/>
              <a:latin typeface="+mn-lt"/>
              <a:ea typeface="+mn-ea"/>
              <a:cs typeface="+mn-cs"/>
            </a:rPr>
            <a:t>27.4</a:t>
          </a:r>
          <a:r>
            <a:rPr kumimoji="1" lang="ja-JP" altLang="ja-JP" sz="1050">
              <a:solidFill>
                <a:schemeClr val="tx1"/>
              </a:solidFill>
              <a:effectLst/>
              <a:latin typeface="+mn-lt"/>
              <a:ea typeface="+mn-ea"/>
              <a:cs typeface="+mn-cs"/>
            </a:rPr>
            <a:t>億円</a:t>
          </a:r>
          <a:endParaRPr lang="ja-JP" altLang="ja-JP" sz="1050">
            <a:solidFill>
              <a:schemeClr val="tx1"/>
            </a:solidFill>
            <a:effectLst/>
          </a:endParaRPr>
        </a:p>
        <a:p>
          <a:r>
            <a:rPr kumimoji="1" lang="ja-JP" altLang="ja-JP" sz="1050">
              <a:solidFill>
                <a:srgbClr val="FF0000"/>
              </a:solidFill>
              <a:effectLst/>
              <a:latin typeface="+mn-lt"/>
              <a:ea typeface="+mn-ea"/>
              <a:cs typeface="+mn-cs"/>
            </a:rPr>
            <a:t>　　</a:t>
          </a:r>
          <a:r>
            <a:rPr kumimoji="1" lang="ja-JP" altLang="ja-JP" sz="1050">
              <a:solidFill>
                <a:schemeClr val="tx1"/>
              </a:solidFill>
              <a:effectLst/>
              <a:latin typeface="+mn-lt"/>
              <a:ea typeface="+mn-ea"/>
              <a:cs typeface="+mn-cs"/>
            </a:rPr>
            <a:t>地方道路等整備事業債　▲</a:t>
          </a:r>
          <a:r>
            <a:rPr kumimoji="1" lang="en-US" altLang="ja-JP" sz="1050">
              <a:solidFill>
                <a:schemeClr val="tx1"/>
              </a:solidFill>
              <a:effectLst/>
              <a:latin typeface="+mn-lt"/>
              <a:ea typeface="+mn-ea"/>
              <a:cs typeface="+mn-cs"/>
            </a:rPr>
            <a:t>14.3</a:t>
          </a:r>
          <a:r>
            <a:rPr kumimoji="1" lang="ja-JP" altLang="ja-JP" sz="1050">
              <a:solidFill>
                <a:schemeClr val="tx1"/>
              </a:solidFill>
              <a:effectLst/>
              <a:latin typeface="+mn-lt"/>
              <a:ea typeface="+mn-ea"/>
              <a:cs typeface="+mn-cs"/>
            </a:rPr>
            <a:t>億円</a:t>
          </a:r>
          <a:endParaRPr kumimoji="1" lang="en-US" altLang="ja-JP" sz="1050">
            <a:solidFill>
              <a:schemeClr val="tx1"/>
            </a:solidFill>
            <a:effectLst/>
            <a:latin typeface="+mn-lt"/>
            <a:ea typeface="+mn-ea"/>
            <a:cs typeface="+mn-cs"/>
          </a:endParaRPr>
        </a:p>
        <a:p>
          <a:r>
            <a:rPr kumimoji="1" lang="ja-JP" altLang="en-US" sz="1050">
              <a:solidFill>
                <a:schemeClr val="tx1"/>
              </a:solidFill>
              <a:effectLst/>
              <a:latin typeface="+mn-lt"/>
              <a:ea typeface="+mn-ea"/>
              <a:cs typeface="+mn-cs"/>
            </a:rPr>
            <a:t>　　公共施設等適正管理推進事業債　＋</a:t>
          </a:r>
          <a:r>
            <a:rPr kumimoji="1" lang="en-US" altLang="ja-JP" sz="1050">
              <a:solidFill>
                <a:schemeClr val="tx1"/>
              </a:solidFill>
              <a:effectLst/>
              <a:latin typeface="+mn-lt"/>
              <a:ea typeface="+mn-ea"/>
              <a:cs typeface="+mn-cs"/>
            </a:rPr>
            <a:t>15.7</a:t>
          </a:r>
          <a:r>
            <a:rPr kumimoji="1" lang="ja-JP" altLang="en-US" sz="1050">
              <a:solidFill>
                <a:schemeClr val="tx1"/>
              </a:solidFill>
              <a:effectLst/>
              <a:latin typeface="+mn-lt"/>
              <a:ea typeface="+mn-ea"/>
              <a:cs typeface="+mn-cs"/>
            </a:rPr>
            <a:t>億円</a:t>
          </a:r>
          <a:endParaRPr lang="ja-JP" altLang="ja-JP" sz="1050">
            <a:solidFill>
              <a:schemeClr val="tx1"/>
            </a:solidFill>
            <a:effectLst/>
          </a:endParaRPr>
        </a:p>
        <a:p>
          <a:pPr eaLnBrk="1" fontAlgn="auto" latinLnBrk="0" hangingPunct="1"/>
          <a:r>
            <a:rPr kumimoji="1" lang="ja-JP" altLang="ja-JP" sz="1050">
              <a:solidFill>
                <a:srgbClr val="FF0000"/>
              </a:solidFill>
              <a:effectLst/>
              <a:latin typeface="+mn-lt"/>
              <a:ea typeface="+mn-ea"/>
              <a:cs typeface="+mn-cs"/>
            </a:rPr>
            <a:t>　　</a:t>
          </a:r>
          <a:r>
            <a:rPr kumimoji="1" lang="ja-JP" altLang="ja-JP" sz="1050">
              <a:solidFill>
                <a:schemeClr val="tx1"/>
              </a:solidFill>
              <a:effectLst/>
              <a:latin typeface="+mn-lt"/>
              <a:ea typeface="+mn-ea"/>
              <a:cs typeface="+mn-cs"/>
            </a:rPr>
            <a:t>一般廃棄物処理事業債　＋</a:t>
          </a:r>
          <a:r>
            <a:rPr kumimoji="1" lang="en-US" altLang="ja-JP" sz="1050">
              <a:solidFill>
                <a:schemeClr val="tx1"/>
              </a:solidFill>
              <a:effectLst/>
              <a:latin typeface="+mn-lt"/>
              <a:ea typeface="+mn-ea"/>
              <a:cs typeface="+mn-cs"/>
            </a:rPr>
            <a:t>18.0</a:t>
          </a:r>
          <a:r>
            <a:rPr kumimoji="1" lang="ja-JP" altLang="ja-JP" sz="1050">
              <a:solidFill>
                <a:schemeClr val="tx1"/>
              </a:solidFill>
              <a:effectLst/>
              <a:latin typeface="+mn-lt"/>
              <a:ea typeface="+mn-ea"/>
              <a:cs typeface="+mn-cs"/>
            </a:rPr>
            <a:t>億円</a:t>
          </a:r>
          <a:endParaRPr lang="ja-JP" altLang="ja-JP" sz="1050">
            <a:solidFill>
              <a:schemeClr val="tx1"/>
            </a:solidFill>
            <a:effectLst/>
          </a:endParaRPr>
        </a:p>
        <a:p>
          <a:r>
            <a:rPr kumimoji="1" lang="ja-JP" altLang="ja-JP" sz="1050">
              <a:solidFill>
                <a:schemeClr val="tx1"/>
              </a:solidFill>
              <a:effectLst/>
              <a:latin typeface="+mn-lt"/>
              <a:ea typeface="+mn-ea"/>
              <a:cs typeface="+mn-cs"/>
            </a:rPr>
            <a:t>・基準財政需要額算入見込額（▲</a:t>
          </a:r>
          <a:r>
            <a:rPr kumimoji="1" lang="en-US" altLang="ja-JP" sz="1050">
              <a:solidFill>
                <a:schemeClr val="tx1"/>
              </a:solidFill>
              <a:effectLst/>
              <a:latin typeface="+mn-lt"/>
              <a:ea typeface="+mn-ea"/>
              <a:cs typeface="+mn-cs"/>
            </a:rPr>
            <a:t>88.4</a:t>
          </a:r>
          <a:r>
            <a:rPr kumimoji="1" lang="ja-JP" altLang="ja-JP" sz="1050">
              <a:solidFill>
                <a:schemeClr val="tx1"/>
              </a:solidFill>
              <a:effectLst/>
              <a:latin typeface="+mn-lt"/>
              <a:ea typeface="+mn-ea"/>
              <a:cs typeface="+mn-cs"/>
            </a:rPr>
            <a:t>億円）</a:t>
          </a:r>
          <a:endParaRPr lang="ja-JP" altLang="ja-JP" sz="1050">
            <a:solidFill>
              <a:schemeClr val="tx1"/>
            </a:solidFill>
            <a:effectLst/>
          </a:endParaRPr>
        </a:p>
        <a:p>
          <a:r>
            <a:rPr kumimoji="1" lang="ja-JP" altLang="ja-JP" sz="1050">
              <a:solidFill>
                <a:schemeClr val="tx1"/>
              </a:solidFill>
              <a:effectLst/>
              <a:latin typeface="+mn-lt"/>
              <a:ea typeface="+mn-ea"/>
              <a:cs typeface="+mn-cs"/>
            </a:rPr>
            <a:t>　　公債費　　▲</a:t>
          </a:r>
          <a:r>
            <a:rPr kumimoji="1" lang="en-US" altLang="ja-JP" sz="1050">
              <a:solidFill>
                <a:schemeClr val="tx1"/>
              </a:solidFill>
              <a:effectLst/>
              <a:latin typeface="+mn-lt"/>
              <a:ea typeface="+mn-ea"/>
              <a:cs typeface="+mn-cs"/>
            </a:rPr>
            <a:t>73.7</a:t>
          </a:r>
          <a:r>
            <a:rPr kumimoji="1" lang="ja-JP" altLang="ja-JP" sz="1050">
              <a:solidFill>
                <a:schemeClr val="tx1"/>
              </a:solidFill>
              <a:effectLst/>
              <a:latin typeface="+mn-lt"/>
              <a:ea typeface="+mn-ea"/>
              <a:cs typeface="+mn-cs"/>
            </a:rPr>
            <a:t>億円</a:t>
          </a:r>
          <a:endParaRPr lang="ja-JP" altLang="ja-JP" sz="1050">
            <a:solidFill>
              <a:schemeClr val="tx1"/>
            </a:solidFill>
            <a:effectLst/>
          </a:endParaRPr>
        </a:p>
        <a:p>
          <a:r>
            <a:rPr kumimoji="1" lang="ja-JP" altLang="ja-JP" sz="1050">
              <a:solidFill>
                <a:schemeClr val="tx1"/>
              </a:solidFill>
              <a:effectLst/>
              <a:latin typeface="+mn-lt"/>
              <a:ea typeface="+mn-ea"/>
              <a:cs typeface="+mn-cs"/>
            </a:rPr>
            <a:t>　　下水道費　▲</a:t>
          </a:r>
          <a:r>
            <a:rPr kumimoji="1" lang="en-US" altLang="ja-JP" sz="1050">
              <a:solidFill>
                <a:schemeClr val="tx1"/>
              </a:solidFill>
              <a:effectLst/>
              <a:latin typeface="+mn-lt"/>
              <a:ea typeface="+mn-ea"/>
              <a:cs typeface="+mn-cs"/>
            </a:rPr>
            <a:t>24.4</a:t>
          </a:r>
          <a:r>
            <a:rPr kumimoji="1" lang="ja-JP" altLang="ja-JP" sz="1050">
              <a:solidFill>
                <a:schemeClr val="tx1"/>
              </a:solidFill>
              <a:effectLst/>
              <a:latin typeface="+mn-lt"/>
              <a:ea typeface="+mn-ea"/>
              <a:cs typeface="+mn-cs"/>
            </a:rPr>
            <a:t>億円</a:t>
          </a:r>
          <a:endParaRPr kumimoji="1" lang="en-US" altLang="ja-JP" sz="1050">
            <a:solidFill>
              <a:schemeClr val="tx1"/>
            </a:solidFill>
            <a:effectLst/>
            <a:latin typeface="+mn-lt"/>
            <a:ea typeface="+mn-ea"/>
            <a:cs typeface="+mn-cs"/>
          </a:endParaRPr>
        </a:p>
        <a:p>
          <a:r>
            <a:rPr kumimoji="1" lang="ja-JP" altLang="en-US" sz="1050">
              <a:solidFill>
                <a:schemeClr val="tx1"/>
              </a:solidFill>
              <a:effectLst/>
              <a:latin typeface="+mn-lt"/>
              <a:ea typeface="+mn-ea"/>
              <a:cs typeface="+mn-cs"/>
            </a:rPr>
            <a:t>　　地域振興費（人口）　＋</a:t>
          </a:r>
          <a:r>
            <a:rPr kumimoji="1" lang="en-US" altLang="ja-JP" sz="1050">
              <a:solidFill>
                <a:schemeClr val="tx1"/>
              </a:solidFill>
              <a:effectLst/>
              <a:latin typeface="+mn-lt"/>
              <a:ea typeface="+mn-ea"/>
              <a:cs typeface="+mn-cs"/>
            </a:rPr>
            <a:t>9.3</a:t>
          </a:r>
          <a:r>
            <a:rPr kumimoji="1" lang="ja-JP" altLang="en-US" sz="1050">
              <a:solidFill>
                <a:schemeClr val="tx1"/>
              </a:solidFill>
              <a:effectLst/>
              <a:latin typeface="+mn-lt"/>
              <a:ea typeface="+mn-ea"/>
              <a:cs typeface="+mn-cs"/>
            </a:rPr>
            <a:t>億円</a:t>
          </a:r>
          <a:endParaRPr lang="ja-JP" altLang="ja-JP" sz="1050">
            <a:solidFill>
              <a:schemeClr val="tx1"/>
            </a:solidFill>
            <a:effectLst/>
          </a:endParaRPr>
        </a:p>
        <a:p>
          <a:r>
            <a:rPr kumimoji="1" lang="ja-JP" altLang="ja-JP" sz="1050">
              <a:solidFill>
                <a:schemeClr val="tx1"/>
              </a:solidFill>
              <a:effectLst/>
              <a:latin typeface="+mn-lt"/>
              <a:ea typeface="+mn-ea"/>
              <a:cs typeface="+mn-cs"/>
            </a:rPr>
            <a:t>　　清掃費　　 ＋</a:t>
          </a:r>
          <a:r>
            <a:rPr kumimoji="1" lang="en-US" altLang="ja-JP" sz="1050">
              <a:solidFill>
                <a:schemeClr val="tx1"/>
              </a:solidFill>
              <a:effectLst/>
              <a:latin typeface="+mn-lt"/>
              <a:ea typeface="+mn-ea"/>
              <a:cs typeface="+mn-cs"/>
            </a:rPr>
            <a:t>8.0</a:t>
          </a:r>
          <a:r>
            <a:rPr kumimoji="1" lang="ja-JP" altLang="ja-JP" sz="1050">
              <a:solidFill>
                <a:schemeClr val="tx1"/>
              </a:solidFill>
              <a:effectLst/>
              <a:latin typeface="+mn-lt"/>
              <a:ea typeface="+mn-ea"/>
              <a:cs typeface="+mn-cs"/>
            </a:rPr>
            <a:t>億円</a:t>
          </a:r>
          <a:endParaRPr lang="ja-JP" altLang="ja-JP" sz="105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市債の償還のための減債基金の減（▲</a:t>
          </a:r>
          <a:r>
            <a:rPr kumimoji="1" lang="en-US" altLang="ja-JP" sz="1100">
              <a:solidFill>
                <a:schemeClr val="tx1"/>
              </a:solidFill>
              <a:effectLst/>
              <a:latin typeface="+mn-lt"/>
              <a:ea typeface="+mn-ea"/>
              <a:cs typeface="+mn-cs"/>
            </a:rPr>
            <a:t>7.0</a:t>
          </a:r>
          <a:r>
            <a:rPr kumimoji="1" lang="ja-JP" altLang="ja-JP" sz="1100">
              <a:solidFill>
                <a:schemeClr val="tx1"/>
              </a:solidFill>
              <a:effectLst/>
              <a:latin typeface="+mn-lt"/>
              <a:ea typeface="+mn-ea"/>
              <a:cs typeface="+mn-cs"/>
            </a:rPr>
            <a:t>億円）や新市庁舎建設事業に係る経費に充当するため市庁舎建設整備基金の減（▲</a:t>
          </a:r>
          <a:r>
            <a:rPr kumimoji="1" lang="en-US" altLang="ja-JP" sz="1100">
              <a:solidFill>
                <a:schemeClr val="tx1"/>
              </a:solidFill>
              <a:effectLst/>
              <a:latin typeface="+mn-lt"/>
              <a:ea typeface="+mn-ea"/>
              <a:cs typeface="+mn-cs"/>
            </a:rPr>
            <a:t>3.9</a:t>
          </a:r>
          <a:r>
            <a:rPr kumimoji="1" lang="ja-JP" altLang="ja-JP" sz="1100">
              <a:solidFill>
                <a:schemeClr val="tx1"/>
              </a:solidFill>
              <a:effectLst/>
              <a:latin typeface="+mn-lt"/>
              <a:ea typeface="+mn-ea"/>
              <a:cs typeface="+mn-cs"/>
            </a:rPr>
            <a:t>億円）など</a:t>
          </a:r>
          <a:r>
            <a:rPr kumimoji="1" lang="ja-JP" altLang="en-US" sz="1100">
              <a:solidFill>
                <a:schemeClr val="tx1"/>
              </a:solidFill>
              <a:effectLst/>
              <a:latin typeface="+mn-lt"/>
              <a:ea typeface="+mn-ea"/>
              <a:cs typeface="+mn-cs"/>
            </a:rPr>
            <a:t>はあったものの</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財政調整基金の増（＋</a:t>
          </a:r>
          <a:r>
            <a:rPr kumimoji="1" lang="en-US" altLang="ja-JP" sz="1100">
              <a:solidFill>
                <a:schemeClr val="tx1"/>
              </a:solidFill>
              <a:effectLst/>
              <a:latin typeface="+mn-lt"/>
              <a:ea typeface="+mn-ea"/>
              <a:cs typeface="+mn-cs"/>
            </a:rPr>
            <a:t>15.4</a:t>
          </a:r>
          <a:r>
            <a:rPr kumimoji="1" lang="ja-JP" altLang="en-US" sz="1100">
              <a:solidFill>
                <a:schemeClr val="tx1"/>
              </a:solidFill>
              <a:effectLst/>
              <a:latin typeface="+mn-lt"/>
              <a:ea typeface="+mn-ea"/>
              <a:cs typeface="+mn-cs"/>
            </a:rPr>
            <a:t>億円）などで、</a:t>
          </a:r>
          <a:r>
            <a:rPr kumimoji="1" lang="ja-JP" altLang="ja-JP" sz="1100">
              <a:solidFill>
                <a:schemeClr val="tx1"/>
              </a:solidFill>
              <a:effectLst/>
              <a:latin typeface="+mn-lt"/>
              <a:ea typeface="+mn-ea"/>
              <a:cs typeface="+mn-cs"/>
            </a:rPr>
            <a:t>基金全体としては</a:t>
          </a:r>
          <a:r>
            <a:rPr kumimoji="1" lang="en-US" altLang="ja-JP" sz="1100">
              <a:solidFill>
                <a:schemeClr val="tx1"/>
              </a:solidFill>
              <a:effectLst/>
              <a:latin typeface="+mn-lt"/>
              <a:ea typeface="+mn-ea"/>
              <a:cs typeface="+mn-cs"/>
            </a:rPr>
            <a:t>4.0</a:t>
          </a:r>
          <a:r>
            <a:rPr kumimoji="1" lang="ja-JP" altLang="ja-JP" sz="1100">
              <a:solidFill>
                <a:schemeClr val="tx1"/>
              </a:solidFill>
              <a:effectLst/>
              <a:latin typeface="+mn-lt"/>
              <a:ea typeface="+mn-ea"/>
              <a:cs typeface="+mn-cs"/>
            </a:rPr>
            <a:t>億円の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特定目的の基金については、収支不足の圧縮及び重点施策に積極的に取り組むための財源として、より一層の活用を図る。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長期にわたり活用されていない基金については、運用方針の見直しを行うこととし、積極的な活用を図る。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また、積み立てた基金の運用については、債権の償還時期の平準化や購入限度額を設けるなど、効果的な運用に努める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・市庁舎建設整備基金・・・市庁舎の建設整備に要する経費の財源に充当する。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・地域振興基金・・・地域住民の連帯の強化又は地域振興等の事業に要する経費の財源に充当する。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・端島（軍艦島）整備基金・・・端島炭鉱の保存及び活用のための整備事業に要する経費の財源に充当する。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・いきいき長寿社会基金・・・高齢者の保健及び福祉を増進するための経費の財源に充当する。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・長崎伝習所基金・・・長崎伝習所その他の人材育成のための活動に要する経費の財源に充当する。</a:t>
          </a:r>
          <a:endParaRPr lang="ja-JP" altLang="ja-JP" sz="1100">
            <a:solidFill>
              <a:sysClr val="windowText" lastClr="000000"/>
            </a:solidFill>
            <a:effectLst/>
          </a:endParaRPr>
        </a:p>
        <a:p>
          <a:r>
            <a:rPr kumimoji="1" lang="ja-JP" altLang="ja-JP" sz="1100">
              <a:solidFill>
                <a:schemeClr val="tx1"/>
              </a:solidFill>
              <a:effectLst/>
              <a:latin typeface="+mn-lt"/>
              <a:ea typeface="+mn-ea"/>
              <a:cs typeface="+mn-cs"/>
            </a:rPr>
            <a:t>（増減理由）</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・市庁舎建設整備基金・・・新市庁舎建設事業費の財源として充当したことなどによる減（▲</a:t>
          </a:r>
          <a:r>
            <a:rPr kumimoji="1" lang="en-US" altLang="ja-JP" sz="1100">
              <a:solidFill>
                <a:schemeClr val="tx1"/>
              </a:solidFill>
              <a:effectLst/>
              <a:latin typeface="+mn-lt"/>
              <a:ea typeface="+mn-ea"/>
              <a:cs typeface="+mn-cs"/>
            </a:rPr>
            <a:t>3.9</a:t>
          </a:r>
          <a:r>
            <a:rPr kumimoji="1" lang="ja-JP" altLang="ja-JP" sz="1100">
              <a:solidFill>
                <a:schemeClr val="tx1"/>
              </a:solidFill>
              <a:effectLst/>
              <a:latin typeface="+mn-lt"/>
              <a:ea typeface="+mn-ea"/>
              <a:cs typeface="+mn-cs"/>
            </a:rPr>
            <a:t>億円）</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・地域振興基金・・・地域コミュニティ推進交付金などの財源として充当したことなどによる減（▲</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億円）</a:t>
          </a:r>
          <a:endParaRPr lang="ja-JP" altLang="ja-JP" sz="1100">
            <a:solidFill>
              <a:schemeClr val="tx1"/>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・端島（軍艦島）整備基金・・・ふるさと納税寄付（使途指定分）などを基金に積み立てたことによる増（＋</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億円）</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baseline="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・いきいき長寿社会基金・・・高齢者交通費助成費の財源として充当したことなどによる減（▲</a:t>
          </a:r>
          <a:r>
            <a:rPr kumimoji="1" lang="en-US" altLang="ja-JP" sz="1100">
              <a:solidFill>
                <a:schemeClr val="tx1"/>
              </a:solidFill>
              <a:effectLst/>
              <a:latin typeface="+mn-lt"/>
              <a:ea typeface="+mn-ea"/>
              <a:cs typeface="+mn-cs"/>
            </a:rPr>
            <a:t>3.2</a:t>
          </a:r>
          <a:r>
            <a:rPr kumimoji="1" lang="ja-JP" altLang="ja-JP" sz="1100">
              <a:solidFill>
                <a:schemeClr val="tx1"/>
              </a:solidFill>
              <a:effectLst/>
              <a:latin typeface="+mn-lt"/>
              <a:ea typeface="+mn-ea"/>
              <a:cs typeface="+mn-cs"/>
            </a:rPr>
            <a:t>億円）</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・長崎伝習所基金・・・長崎伝習所費などの財源として充当したことなどによる減（▲</a:t>
          </a:r>
          <a:r>
            <a:rPr kumimoji="1" lang="en-US" altLang="ja-JP" sz="1100">
              <a:solidFill>
                <a:schemeClr val="tx1"/>
              </a:solidFill>
              <a:effectLst/>
              <a:latin typeface="+mn-lt"/>
              <a:ea typeface="+mn-ea"/>
              <a:cs typeface="+mn-cs"/>
            </a:rPr>
            <a:t>3.8</a:t>
          </a:r>
          <a:r>
            <a:rPr kumimoji="1" lang="ja-JP" altLang="ja-JP" sz="1100">
              <a:solidFill>
                <a:schemeClr val="tx1"/>
              </a:solidFill>
              <a:effectLst/>
              <a:latin typeface="+mn-lt"/>
              <a:ea typeface="+mn-ea"/>
              <a:cs typeface="+mn-cs"/>
            </a:rPr>
            <a:t>百万円）</a:t>
          </a:r>
          <a:endParaRPr lang="ja-JP" altLang="ja-JP" sz="1100">
            <a:solidFill>
              <a:schemeClr val="tx1"/>
            </a:solidFill>
            <a:effectLst/>
          </a:endParaRPr>
        </a:p>
        <a:p>
          <a:r>
            <a:rPr kumimoji="1" lang="ja-JP" altLang="ja-JP" sz="1100">
              <a:solidFill>
                <a:sysClr val="windowText" lastClr="000000"/>
              </a:solidFill>
              <a:effectLst/>
              <a:latin typeface="+mn-lt"/>
              <a:ea typeface="+mn-ea"/>
              <a:cs typeface="+mn-cs"/>
            </a:rPr>
            <a:t>（今後の方針）</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・市庁舎建設整備基金・・・市庁舎建設に係る経費に充当する。また、市庁舎建設に係る公債費償還に充当する。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・地域振興基金・・・地域振興を図るため、地域コミュニティ連絡協議会に対する補助金や地域活性化事業等に充当する。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・その他基金についても、運用方針を見直すなど積極的な基金の活用を行う。</a:t>
          </a:r>
          <a:endParaRPr lang="ja-JP" altLang="ja-JP" sz="11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財源調整のために</a:t>
          </a:r>
          <a:r>
            <a:rPr kumimoji="1" lang="ja-JP" altLang="ja-JP" sz="1100">
              <a:solidFill>
                <a:sysClr val="windowText" lastClr="000000"/>
              </a:solidFill>
              <a:effectLst/>
              <a:latin typeface="+mn-lt"/>
              <a:ea typeface="+mn-ea"/>
              <a:cs typeface="+mn-cs"/>
            </a:rPr>
            <a:t>基金の取崩しを行ったものの、決算剰余金の</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の積立額の増により、</a:t>
          </a:r>
          <a:r>
            <a:rPr kumimoji="1" lang="ja-JP" altLang="ja-JP" sz="1100">
              <a:solidFill>
                <a:schemeClr val="tx1"/>
              </a:solidFill>
              <a:effectLst/>
              <a:latin typeface="+mn-lt"/>
              <a:ea typeface="+mn-ea"/>
              <a:cs typeface="+mn-cs"/>
            </a:rPr>
            <a:t>基金残高が</a:t>
          </a:r>
          <a:r>
            <a:rPr kumimoji="1" lang="en-US" altLang="ja-JP" sz="1100">
              <a:solidFill>
                <a:schemeClr val="tx1"/>
              </a:solidFill>
              <a:effectLst/>
              <a:latin typeface="+mn-lt"/>
              <a:ea typeface="+mn-ea"/>
              <a:cs typeface="+mn-cs"/>
            </a:rPr>
            <a:t>15.4</a:t>
          </a:r>
          <a:r>
            <a:rPr kumimoji="1" lang="ja-JP" altLang="ja-JP" sz="1100">
              <a:solidFill>
                <a:schemeClr val="tx1"/>
              </a:solidFill>
              <a:effectLst/>
              <a:latin typeface="+mn-lt"/>
              <a:ea typeface="+mn-ea"/>
              <a:cs typeface="+mn-cs"/>
            </a:rPr>
            <a:t>億円の増となったもの。</a:t>
          </a:r>
          <a:endParaRPr lang="ja-JP" altLang="ja-JP" sz="1100">
            <a:solidFill>
              <a:schemeClr val="tx1"/>
            </a:solidFill>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中期財政見通しでは、令和</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年度の</a:t>
          </a:r>
          <a:r>
            <a:rPr kumimoji="1" lang="ja-JP" altLang="en-US" sz="1100">
              <a:solidFill>
                <a:schemeClr val="tx1"/>
              </a:solidFill>
              <a:effectLst/>
              <a:latin typeface="+mn-lt"/>
              <a:ea typeface="+mn-ea"/>
              <a:cs typeface="+mn-cs"/>
            </a:rPr>
            <a:t>国勢調査</a:t>
          </a:r>
          <a:r>
            <a:rPr kumimoji="1" lang="ja-JP" altLang="ja-JP" sz="1100">
              <a:solidFill>
                <a:schemeClr val="tx1"/>
              </a:solidFill>
              <a:effectLst/>
              <a:latin typeface="+mn-lt"/>
              <a:ea typeface="+mn-ea"/>
              <a:cs typeface="+mn-cs"/>
            </a:rPr>
            <a:t>による人口の減の影響による普通交付税の減に加え、新東工場建設事業や学校給食センターの供用開始など、投資的経費が高い水準で推移する見込みであること、投資的経費に連動して公債費も高止まりする見込みであることにより、期間を通じて収支不足が見込まれることから、</a:t>
          </a:r>
          <a:r>
            <a:rPr kumimoji="1" lang="ja-JP" altLang="en-US" sz="1100">
              <a:solidFill>
                <a:schemeClr val="tx1"/>
              </a:solidFill>
              <a:effectLst/>
              <a:latin typeface="+mn-lt"/>
              <a:ea typeface="+mn-ea"/>
              <a:cs typeface="+mn-cs"/>
            </a:rPr>
            <a:t>戦略的な収支改善を図り、</a:t>
          </a:r>
          <a:r>
            <a:rPr kumimoji="1" lang="ja-JP" altLang="ja-JP" sz="1100">
              <a:solidFill>
                <a:schemeClr val="tx1"/>
              </a:solidFill>
              <a:effectLst/>
              <a:latin typeface="+mn-lt"/>
              <a:ea typeface="+mn-ea"/>
              <a:cs typeface="+mn-cs"/>
            </a:rPr>
            <a:t>財政調整基金と減債基金を合わせて標準財政規模の</a:t>
          </a:r>
          <a:r>
            <a:rPr kumimoji="1" lang="en-US" altLang="ja-JP" sz="1100">
              <a:solidFill>
                <a:schemeClr val="tx1"/>
              </a:solidFill>
              <a:effectLst/>
              <a:latin typeface="+mn-lt"/>
              <a:ea typeface="+mn-ea"/>
              <a:cs typeface="+mn-cs"/>
            </a:rPr>
            <a:t>11.25</a:t>
          </a:r>
          <a:r>
            <a:rPr kumimoji="1" lang="ja-JP" altLang="ja-JP" sz="1100">
              <a:solidFill>
                <a:schemeClr val="tx1"/>
              </a:solidFill>
              <a:effectLst/>
              <a:latin typeface="+mn-lt"/>
              <a:ea typeface="+mn-ea"/>
              <a:cs typeface="+mn-cs"/>
            </a:rPr>
            <a:t>％を目途に基金の確保に努める。</a:t>
          </a:r>
          <a:endParaRPr lang="ja-JP" altLang="ja-JP" sz="1100">
            <a:solidFill>
              <a:schemeClr val="tx1"/>
            </a:solidFill>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普通交付税追加交付分（臨時財政対策債償還分）や土地売払収入分などを積み立てたものの、</a:t>
          </a:r>
          <a:r>
            <a:rPr kumimoji="1" lang="ja-JP" altLang="en-US" sz="1100" b="0" i="0" baseline="0">
              <a:solidFill>
                <a:schemeClr val="tx1"/>
              </a:solidFill>
              <a:effectLst/>
              <a:latin typeface="+mn-lt"/>
              <a:ea typeface="+mn-ea"/>
              <a:cs typeface="+mn-cs"/>
            </a:rPr>
            <a:t>空調設備整備に係る</a:t>
          </a:r>
          <a:r>
            <a:rPr kumimoji="1" lang="ja-JP" altLang="ja-JP" sz="1100" b="0" i="0" baseline="0">
              <a:solidFill>
                <a:schemeClr val="tx1"/>
              </a:solidFill>
              <a:effectLst/>
              <a:latin typeface="+mn-lt"/>
              <a:ea typeface="+mn-ea"/>
              <a:cs typeface="+mn-cs"/>
            </a:rPr>
            <a:t>元金償還などのための</a:t>
          </a:r>
          <a:r>
            <a:rPr kumimoji="1" lang="ja-JP" altLang="en-US" sz="1100" b="0" i="0" baseline="0">
              <a:solidFill>
                <a:schemeClr val="tx1"/>
              </a:solidFill>
              <a:effectLst/>
              <a:latin typeface="+mn-lt"/>
              <a:ea typeface="+mn-ea"/>
              <a:cs typeface="+mn-cs"/>
            </a:rPr>
            <a:t>取崩し</a:t>
          </a:r>
          <a:r>
            <a:rPr kumimoji="1" lang="ja-JP" altLang="ja-JP" sz="1100" b="0" i="0" baseline="0">
              <a:solidFill>
                <a:schemeClr val="tx1"/>
              </a:solidFill>
              <a:effectLst/>
              <a:latin typeface="+mn-lt"/>
              <a:ea typeface="+mn-ea"/>
              <a:cs typeface="+mn-cs"/>
            </a:rPr>
            <a:t>が積立額を上回ったことに伴い、基金残高が</a:t>
          </a:r>
          <a:r>
            <a:rPr kumimoji="1" lang="en-US" altLang="ja-JP" sz="1100" b="0" i="0" baseline="0">
              <a:solidFill>
                <a:schemeClr val="tx1"/>
              </a:solidFill>
              <a:effectLst/>
              <a:latin typeface="+mn-lt"/>
              <a:ea typeface="+mn-ea"/>
              <a:cs typeface="+mn-cs"/>
            </a:rPr>
            <a:t>7.0</a:t>
          </a:r>
          <a:r>
            <a:rPr kumimoji="1" lang="ja-JP" altLang="ja-JP" sz="1100" b="0" i="0" baseline="0">
              <a:solidFill>
                <a:schemeClr val="tx1"/>
              </a:solidFill>
              <a:effectLst/>
              <a:latin typeface="+mn-lt"/>
              <a:ea typeface="+mn-ea"/>
              <a:cs typeface="+mn-cs"/>
            </a:rPr>
            <a:t>億円の減となったもの。</a:t>
          </a:r>
          <a:endParaRPr lang="ja-JP" altLang="ja-JP" sz="1100">
            <a:solidFill>
              <a:schemeClr val="tx1"/>
            </a:solidFill>
            <a:effectLst/>
          </a:endParaRPr>
        </a:p>
        <a:p>
          <a:endParaRPr kumimoji="1" lang="en-US" altLang="ja-JP" sz="11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中期財政見通しでは、令和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の国勢調査による人口の減の影響による普通交付税の減に加え、新東工場建設事業や学校給食センターの供用開始など、投資的経費が高い水準で推移する見込みであること、投資的経費に連動して公債費も高止まりする見込みであることにより、期間を通じて収支不足が見込まれることから、戦略的な収支改善を図り、財政調整基金と減債基金を合わせて標準財政規模の</a:t>
          </a:r>
          <a:r>
            <a:rPr kumimoji="1" lang="en-US" altLang="ja-JP" sz="1100">
              <a:solidFill>
                <a:schemeClr val="dk1"/>
              </a:solidFill>
              <a:effectLst/>
              <a:latin typeface="+mn-lt"/>
              <a:ea typeface="+mn-ea"/>
              <a:cs typeface="+mn-cs"/>
            </a:rPr>
            <a:t>11.25</a:t>
          </a:r>
          <a:r>
            <a:rPr kumimoji="1" lang="ja-JP" altLang="ja-JP" sz="1100">
              <a:solidFill>
                <a:schemeClr val="dk1"/>
              </a:solidFill>
              <a:effectLst/>
              <a:latin typeface="+mn-lt"/>
              <a:ea typeface="+mn-ea"/>
              <a:cs typeface="+mn-cs"/>
            </a:rPr>
            <a:t>％を目途に基金の確保に努める。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390,551
385,642
405.69
241,262,282
237,637,609
1,185,115
102,172,438
255,972,442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050">
              <a:solidFill>
                <a:schemeClr val="tx1"/>
              </a:solidFill>
              <a:effectLst/>
              <a:latin typeface="+mn-lt"/>
              <a:ea typeface="+mn-ea"/>
              <a:cs typeface="+mn-cs"/>
            </a:rPr>
            <a:t>歳出においては、高齢者人口が多いことによる高齢者保健福祉費が、また、交付税措置がなされる地方債残高が多いことによる公債費に係る基準財政需要額がそれぞれ多額であることなどにより、基準財政需要額が類似都市平均を上回っている。</a:t>
          </a:r>
          <a:endParaRPr lang="ja-JP" altLang="ja-JP" sz="1050">
            <a:solidFill>
              <a:schemeClr val="tx1"/>
            </a:solidFill>
            <a:effectLst/>
          </a:endParaRPr>
        </a:p>
        <a:p>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一方、歳入においては、税収基盤が脆弱であるなど、財政力指数を押し下げている要因となっている。</a:t>
          </a:r>
          <a:endParaRPr lang="ja-JP" altLang="ja-JP" sz="1050">
            <a:solidFill>
              <a:sysClr val="windowText" lastClr="000000"/>
            </a:solidFill>
            <a:effectLst/>
          </a:endParaRPr>
        </a:p>
        <a:p>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近年財政力指数は微減傾向であり、更なる徴収業務の強化や市税収入の確保に努めるなど、財政基盤の強化に努める。</a:t>
          </a:r>
          <a:endParaRPr lang="ja-JP" altLang="ja-JP" sz="10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53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rgbClr val="FF0000"/>
              </a:solidFill>
              <a:effectLst/>
              <a:latin typeface="+mn-lt"/>
              <a:ea typeface="+mn-ea"/>
              <a:cs typeface="+mn-cs"/>
            </a:rPr>
            <a:t>　</a:t>
          </a:r>
          <a:r>
            <a:rPr kumimoji="1" lang="ja-JP" altLang="ja-JP" sz="900">
              <a:solidFill>
                <a:sysClr val="windowText" lastClr="000000"/>
              </a:solidFill>
              <a:effectLst/>
              <a:latin typeface="+mn-lt"/>
              <a:ea typeface="+mn-ea"/>
              <a:cs typeface="+mn-cs"/>
            </a:rPr>
            <a:t>臨時財政対策債が減（▲</a:t>
          </a:r>
          <a:r>
            <a:rPr kumimoji="1" lang="en-US" altLang="ja-JP" sz="900">
              <a:solidFill>
                <a:sysClr val="windowText" lastClr="000000"/>
              </a:solidFill>
              <a:effectLst/>
              <a:latin typeface="+mn-lt"/>
              <a:ea typeface="+mn-ea"/>
              <a:cs typeface="+mn-cs"/>
            </a:rPr>
            <a:t>11.4</a:t>
          </a:r>
          <a:r>
            <a:rPr kumimoji="1" lang="ja-JP" altLang="ja-JP" sz="900">
              <a:solidFill>
                <a:sysClr val="windowText" lastClr="000000"/>
              </a:solidFill>
              <a:effectLst/>
              <a:latin typeface="+mn-lt"/>
              <a:ea typeface="+mn-ea"/>
              <a:cs typeface="+mn-cs"/>
            </a:rPr>
            <a:t>億円）となったものの、</a:t>
          </a:r>
          <a:r>
            <a:rPr kumimoji="1" lang="ja-JP" altLang="en-US" sz="900">
              <a:solidFill>
                <a:sysClr val="windowText" lastClr="000000"/>
              </a:solidFill>
              <a:effectLst/>
              <a:latin typeface="+mn-lt"/>
              <a:ea typeface="+mn-ea"/>
              <a:cs typeface="+mn-cs"/>
            </a:rPr>
            <a:t>定額減税減収補てん特例交付金の交付による地方特例交付金の増（＋</a:t>
          </a:r>
          <a:r>
            <a:rPr kumimoji="1" lang="en-US" altLang="ja-JP" sz="900">
              <a:solidFill>
                <a:sysClr val="windowText" lastClr="000000"/>
              </a:solidFill>
              <a:effectLst/>
              <a:latin typeface="+mn-lt"/>
              <a:ea typeface="+mn-ea"/>
              <a:cs typeface="+mn-cs"/>
            </a:rPr>
            <a:t>15.9</a:t>
          </a:r>
          <a:r>
            <a:rPr kumimoji="1" lang="ja-JP" altLang="en-US" sz="900">
              <a:solidFill>
                <a:sysClr val="windowText" lastClr="000000"/>
              </a:solidFill>
              <a:effectLst/>
              <a:latin typeface="+mn-lt"/>
              <a:ea typeface="+mn-ea"/>
              <a:cs typeface="+mn-cs"/>
            </a:rPr>
            <a:t>億円）及び給与改定費の算入（＋</a:t>
          </a:r>
          <a:r>
            <a:rPr kumimoji="1" lang="en-US" altLang="ja-JP" sz="900">
              <a:solidFill>
                <a:sysClr val="windowText" lastClr="000000"/>
              </a:solidFill>
              <a:effectLst/>
              <a:latin typeface="+mn-lt"/>
              <a:ea typeface="+mn-ea"/>
              <a:cs typeface="+mn-cs"/>
            </a:rPr>
            <a:t>5.6</a:t>
          </a:r>
          <a:r>
            <a:rPr kumimoji="1" lang="ja-JP" altLang="en-US" sz="900">
              <a:solidFill>
                <a:sysClr val="windowText" lastClr="000000"/>
              </a:solidFill>
              <a:effectLst/>
              <a:latin typeface="+mn-lt"/>
              <a:ea typeface="+mn-ea"/>
              <a:cs typeface="+mn-cs"/>
            </a:rPr>
            <a:t>億円）</a:t>
          </a:r>
          <a:r>
            <a:rPr kumimoji="1" lang="ja-JP" altLang="ja-JP" sz="900">
              <a:solidFill>
                <a:sysClr val="windowText" lastClr="000000"/>
              </a:solidFill>
              <a:effectLst/>
              <a:latin typeface="+mn-lt"/>
              <a:ea typeface="+mn-ea"/>
              <a:cs typeface="+mn-cs"/>
            </a:rPr>
            <a:t>などによる普通交付税の増（</a:t>
          </a:r>
          <a:r>
            <a:rPr kumimoji="1" lang="en-US" altLang="ja-JP" sz="900">
              <a:solidFill>
                <a:sysClr val="windowText" lastClr="000000"/>
              </a:solidFill>
              <a:effectLst/>
              <a:latin typeface="+mn-lt"/>
              <a:ea typeface="+mn-ea"/>
              <a:cs typeface="+mn-cs"/>
            </a:rPr>
            <a:t>+13.4</a:t>
          </a:r>
          <a:r>
            <a:rPr kumimoji="1" lang="ja-JP" altLang="ja-JP" sz="900">
              <a:solidFill>
                <a:sysClr val="windowText" lastClr="000000"/>
              </a:solidFill>
              <a:effectLst/>
              <a:latin typeface="+mn-lt"/>
              <a:ea typeface="+mn-ea"/>
              <a:cs typeface="+mn-cs"/>
            </a:rPr>
            <a:t>億円）などから、歳入における経常一般財源は前年度より増（</a:t>
          </a:r>
          <a:r>
            <a:rPr kumimoji="1" lang="en-US" altLang="ja-JP" sz="900">
              <a:solidFill>
                <a:sysClr val="windowText" lastClr="000000"/>
              </a:solidFill>
              <a:effectLst/>
              <a:latin typeface="+mn-lt"/>
              <a:ea typeface="+mn-ea"/>
              <a:cs typeface="+mn-cs"/>
            </a:rPr>
            <a:t>+23.7</a:t>
          </a:r>
          <a:r>
            <a:rPr kumimoji="1" lang="ja-JP" altLang="ja-JP" sz="900">
              <a:solidFill>
                <a:sysClr val="windowText" lastClr="000000"/>
              </a:solidFill>
              <a:effectLst/>
              <a:latin typeface="+mn-lt"/>
              <a:ea typeface="+mn-ea"/>
              <a:cs typeface="+mn-cs"/>
            </a:rPr>
            <a:t>億円）となった。</a:t>
          </a:r>
          <a:endParaRPr lang="ja-JP" altLang="ja-JP" sz="900">
            <a:solidFill>
              <a:sysClr val="windowText" lastClr="000000"/>
            </a:solidFill>
            <a:effectLst/>
          </a:endParaRPr>
        </a:p>
        <a:p>
          <a:r>
            <a:rPr kumimoji="1" lang="ja-JP" altLang="ja-JP" sz="900">
              <a:solidFill>
                <a:srgbClr val="FF0000"/>
              </a:solidFill>
              <a:effectLst/>
              <a:latin typeface="+mn-lt"/>
              <a:ea typeface="+mn-ea"/>
              <a:cs typeface="+mn-cs"/>
            </a:rPr>
            <a:t>　</a:t>
          </a:r>
          <a:r>
            <a:rPr kumimoji="1" lang="ja-JP" altLang="ja-JP" sz="900">
              <a:solidFill>
                <a:sysClr val="windowText" lastClr="000000"/>
              </a:solidFill>
              <a:effectLst/>
              <a:latin typeface="+mn-lt"/>
              <a:ea typeface="+mn-ea"/>
              <a:cs typeface="+mn-cs"/>
            </a:rPr>
            <a:t>一方で、</a:t>
          </a:r>
          <a:r>
            <a:rPr kumimoji="1" lang="ja-JP" altLang="en-US" sz="900">
              <a:solidFill>
                <a:sysClr val="windowText" lastClr="000000"/>
              </a:solidFill>
              <a:effectLst/>
              <a:latin typeface="+mn-lt"/>
              <a:ea typeface="+mn-ea"/>
              <a:cs typeface="+mn-cs"/>
            </a:rPr>
            <a:t>人件費</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+18.7</a:t>
          </a:r>
          <a:r>
            <a:rPr kumimoji="1" lang="ja-JP" altLang="ja-JP" sz="900">
              <a:solidFill>
                <a:sysClr val="windowText" lastClr="000000"/>
              </a:solidFill>
              <a:effectLst/>
              <a:latin typeface="+mn-lt"/>
              <a:ea typeface="+mn-ea"/>
              <a:cs typeface="+mn-cs"/>
            </a:rPr>
            <a:t>億円）及び物件費（</a:t>
          </a:r>
          <a:r>
            <a:rPr kumimoji="1" lang="en-US" altLang="ja-JP" sz="900">
              <a:solidFill>
                <a:sysClr val="windowText" lastClr="000000"/>
              </a:solidFill>
              <a:effectLst/>
              <a:latin typeface="+mn-lt"/>
              <a:ea typeface="+mn-ea"/>
              <a:cs typeface="+mn-cs"/>
            </a:rPr>
            <a:t>+6.4</a:t>
          </a:r>
          <a:r>
            <a:rPr kumimoji="1" lang="ja-JP" altLang="ja-JP" sz="900">
              <a:solidFill>
                <a:sysClr val="windowText" lastClr="000000"/>
              </a:solidFill>
              <a:effectLst/>
              <a:latin typeface="+mn-lt"/>
              <a:ea typeface="+mn-ea"/>
              <a:cs typeface="+mn-cs"/>
            </a:rPr>
            <a:t>億円）の増などから、歳出における経常一般財源も前年度より増（</a:t>
          </a:r>
          <a:r>
            <a:rPr kumimoji="1" lang="en-US" altLang="ja-JP" sz="900">
              <a:solidFill>
                <a:sysClr val="windowText" lastClr="000000"/>
              </a:solidFill>
              <a:effectLst/>
              <a:latin typeface="+mn-lt"/>
              <a:ea typeface="+mn-ea"/>
              <a:cs typeface="+mn-cs"/>
            </a:rPr>
            <a:t>+32.8</a:t>
          </a:r>
          <a:r>
            <a:rPr kumimoji="1" lang="ja-JP" altLang="ja-JP" sz="900">
              <a:solidFill>
                <a:sysClr val="windowText" lastClr="000000"/>
              </a:solidFill>
              <a:effectLst/>
              <a:latin typeface="+mn-lt"/>
              <a:ea typeface="+mn-ea"/>
              <a:cs typeface="+mn-cs"/>
            </a:rPr>
            <a:t>億円）となった。</a:t>
          </a:r>
          <a:endParaRPr lang="ja-JP" altLang="ja-JP" sz="900">
            <a:solidFill>
              <a:sysClr val="windowText" lastClr="000000"/>
            </a:solidFill>
            <a:effectLst/>
          </a:endParaRPr>
        </a:p>
        <a:p>
          <a:r>
            <a:rPr kumimoji="1" lang="ja-JP" altLang="ja-JP" sz="900">
              <a:solidFill>
                <a:srgbClr val="FF0000"/>
              </a:solidFill>
              <a:effectLst/>
              <a:latin typeface="+mn-lt"/>
              <a:ea typeface="+mn-ea"/>
              <a:cs typeface="+mn-cs"/>
            </a:rPr>
            <a:t>　</a:t>
          </a:r>
          <a:r>
            <a:rPr kumimoji="1" lang="ja-JP" altLang="ja-JP" sz="900">
              <a:solidFill>
                <a:sysClr val="windowText" lastClr="000000"/>
              </a:solidFill>
              <a:effectLst/>
              <a:latin typeface="+mn-lt"/>
              <a:ea typeface="+mn-ea"/>
              <a:cs typeface="+mn-cs"/>
            </a:rPr>
            <a:t>歳出が歳入の伸びを上回ったことから経常収支比率は</a:t>
          </a:r>
          <a:r>
            <a:rPr kumimoji="1" lang="en-US" altLang="ja-JP" sz="900">
              <a:solidFill>
                <a:sysClr val="windowText" lastClr="000000"/>
              </a:solidFill>
              <a:effectLst/>
              <a:latin typeface="+mn-lt"/>
              <a:ea typeface="+mn-ea"/>
              <a:cs typeface="+mn-cs"/>
            </a:rPr>
            <a:t>0.9</a:t>
          </a:r>
          <a:r>
            <a:rPr kumimoji="1" lang="ja-JP" altLang="ja-JP" sz="900">
              <a:solidFill>
                <a:sysClr val="windowText" lastClr="000000"/>
              </a:solidFill>
              <a:effectLst/>
              <a:latin typeface="+mn-lt"/>
              <a:ea typeface="+mn-ea"/>
              <a:cs typeface="+mn-cs"/>
            </a:rPr>
            <a:t>ポイント悪化し、依然として高い水準にあることから、事業の在り方の見直し及び新たな発想による収入増対策を行うなど、戦略的な収支改善に努める。</a:t>
          </a:r>
          <a:endParaRPr lang="ja-JP" altLang="ja-JP" sz="9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27729</xdr:rowOff>
    </xdr:from>
    <xdr:to>
      <xdr:col>23</xdr:col>
      <xdr:colOff>133350</xdr:colOff>
      <xdr:row>67</xdr:row>
      <xdr:rowOff>63923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51487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171027</xdr:rowOff>
    </xdr:from>
    <xdr:to>
      <xdr:col>19</xdr:col>
      <xdr:colOff>133350</xdr:colOff>
      <xdr:row>67</xdr:row>
      <xdr:rowOff>27729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8672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121285</xdr:rowOff>
    </xdr:from>
    <xdr:to>
      <xdr:col>15</xdr:col>
      <xdr:colOff>82550</xdr:colOff>
      <xdr:row>66</xdr:row>
      <xdr:rowOff>171027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6553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67</xdr:row>
      <xdr:rowOff>7620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6553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13123</xdr:rowOff>
    </xdr:from>
    <xdr:to>
      <xdr:col>23</xdr:col>
      <xdr:colOff>184150</xdr:colOff>
      <xdr:row>67</xdr:row>
      <xdr:rowOff>114723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80450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148379</xdr:rowOff>
    </xdr:from>
    <xdr:to>
      <xdr:col>19</xdr:col>
      <xdr:colOff>184150</xdr:colOff>
      <xdr:row>67</xdr:row>
      <xdr:rowOff>78529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63306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5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120227</xdr:rowOff>
    </xdr:from>
    <xdr:to>
      <xdr:col>15</xdr:col>
      <xdr:colOff>133350</xdr:colOff>
      <xdr:row>67</xdr:row>
      <xdr:rowOff>50377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35154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156862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人事院勧告に伴う給与費の増など</a:t>
          </a:r>
          <a:r>
            <a:rPr kumimoji="1" lang="ja-JP" altLang="en-US" sz="1100">
              <a:solidFill>
                <a:schemeClr val="dk1"/>
              </a:solidFill>
              <a:effectLst/>
              <a:latin typeface="+mn-lt"/>
              <a:ea typeface="+mn-ea"/>
              <a:cs typeface="+mn-cs"/>
            </a:rPr>
            <a:t>により、</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6,634</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、類似都市と比較して</a:t>
          </a:r>
          <a:r>
            <a:rPr kumimoji="1" lang="en-US" altLang="ja-JP" sz="1100">
              <a:solidFill>
                <a:sysClr val="windowText" lastClr="000000"/>
              </a:solidFill>
              <a:effectLst/>
              <a:latin typeface="+mn-lt"/>
              <a:ea typeface="+mn-ea"/>
              <a:cs typeface="+mn-cs"/>
            </a:rPr>
            <a:t>1,781</a:t>
          </a:r>
          <a:r>
            <a:rPr kumimoji="1" lang="ja-JP" altLang="ja-JP" sz="1100">
              <a:solidFill>
                <a:sysClr val="windowText" lastClr="000000"/>
              </a:solidFill>
              <a:effectLst/>
              <a:latin typeface="+mn-lt"/>
              <a:ea typeface="+mn-ea"/>
              <a:cs typeface="+mn-cs"/>
            </a:rPr>
            <a:t>円上回っている。</a:t>
          </a:r>
          <a:endParaRPr lang="ja-JP" altLang="ja-JP" sz="1400">
            <a:solidFill>
              <a:sysClr val="windowText" lastClr="000000"/>
            </a:solidFill>
            <a:effectLst/>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前年度より増となった理由</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給与増に伴う人件費の増に加え、物件費において、定期予防接種費や個人住民税課税システム運営費が増したことなど</a:t>
          </a:r>
          <a:r>
            <a:rPr kumimoji="1" lang="ja-JP" altLang="ja-JP" sz="1100">
              <a:solidFill>
                <a:sysClr val="windowText" lastClr="000000"/>
              </a:solidFill>
              <a:effectLst/>
              <a:latin typeface="+mn-lt"/>
              <a:ea typeface="+mn-ea"/>
              <a:cs typeface="+mn-cs"/>
            </a:rPr>
            <a:t>が挙げられる。</a:t>
          </a:r>
          <a:endParaRPr lang="ja-JP" altLang="ja-JP" sz="1100">
            <a:solidFill>
              <a:sysClr val="windowText" lastClr="000000"/>
            </a:solidFill>
            <a:effectLst/>
          </a:endParaRPr>
        </a:p>
        <a:p>
          <a:endParaRPr lang="ja-JP" altLang="ja-JP" sz="1400">
            <a:solidFill>
              <a:srgbClr val="FF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12371</xdr:rowOff>
    </xdr:from>
    <xdr:to>
      <xdr:col>23</xdr:col>
      <xdr:colOff>133350</xdr:colOff>
      <xdr:row>84</xdr:row>
      <xdr:rowOff>145771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14171"/>
          <a:ext cx="838200" cy="1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12371</xdr:rowOff>
    </xdr:from>
    <xdr:to>
      <xdr:col>19</xdr:col>
      <xdr:colOff>133350</xdr:colOff>
      <xdr:row>84</xdr:row>
      <xdr:rowOff>72978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14171"/>
          <a:ext cx="889000" cy="6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156474</xdr:rowOff>
    </xdr:from>
    <xdr:to>
      <xdr:col>15</xdr:col>
      <xdr:colOff>82550</xdr:colOff>
      <xdr:row>84</xdr:row>
      <xdr:rowOff>72978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86824"/>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148236</xdr:rowOff>
    </xdr:from>
    <xdr:to>
      <xdr:col>11</xdr:col>
      <xdr:colOff>31750</xdr:colOff>
      <xdr:row>83</xdr:row>
      <xdr:rowOff>156474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7136"/>
          <a:ext cx="889000" cy="17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94971</xdr:rowOff>
    </xdr:from>
    <xdr:to>
      <xdr:col>23</xdr:col>
      <xdr:colOff>184150</xdr:colOff>
      <xdr:row>85</xdr:row>
      <xdr:rowOff>25121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67048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6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133021</xdr:rowOff>
    </xdr:from>
    <xdr:to>
      <xdr:col>19</xdr:col>
      <xdr:colOff>184150</xdr:colOff>
      <xdr:row>84</xdr:row>
      <xdr:rowOff>63171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6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47948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4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22178</xdr:rowOff>
    </xdr:from>
    <xdr:to>
      <xdr:col>15</xdr:col>
      <xdr:colOff>133350</xdr:colOff>
      <xdr:row>84</xdr:row>
      <xdr:rowOff>123778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108555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105674</xdr:rowOff>
    </xdr:from>
    <xdr:to>
      <xdr:col>11</xdr:col>
      <xdr:colOff>82550</xdr:colOff>
      <xdr:row>84</xdr:row>
      <xdr:rowOff>35824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20601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97436</xdr:rowOff>
    </xdr:from>
    <xdr:to>
      <xdr:col>7</xdr:col>
      <xdr:colOff>31750</xdr:colOff>
      <xdr:row>83</xdr:row>
      <xdr:rowOff>27586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月から、ラスパイレス指数が高い要因であった市独自の制度を国に準じたものに改め、その後も国に準じた給与制度の見直しや市独自の見直しを行っており、類似団体平均より低い水準となっている。</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また、平成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日から職務職責に応じた人事・給与制度の見直しにより、給料月額が減額となった職員に対する段階的な経過措置が令和２年度末で終了したことなどから、平成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年度から段階的に水準が下がっている。</a:t>
          </a:r>
          <a:endParaRPr lang="ja-JP" altLang="ja-JP" sz="1000">
            <a:effectLst/>
          </a:endParaRPr>
        </a:p>
        <a:p>
          <a:r>
            <a:rPr kumimoji="1" lang="ja-JP" altLang="ja-JP" sz="1000">
              <a:solidFill>
                <a:schemeClr val="dk1"/>
              </a:solidFill>
              <a:effectLst/>
              <a:latin typeface="+mn-lt"/>
              <a:ea typeface="+mn-ea"/>
              <a:cs typeface="+mn-cs"/>
            </a:rPr>
            <a:t>見直しの効果は継続的に維持され、今後も同程度の水準で推移していく見込みである。</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127794</xdr:rowOff>
    </xdr:from>
    <xdr:to>
      <xdr:col>81</xdr:col>
      <xdr:colOff>44450</xdr:colOff>
      <xdr:row>84</xdr:row>
      <xdr:rowOff>142875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29594"/>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127794</xdr:rowOff>
    </xdr:from>
    <xdr:to>
      <xdr:col>77</xdr:col>
      <xdr:colOff>44450</xdr:colOff>
      <xdr:row>85</xdr:row>
      <xdr:rowOff>1588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2959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1588</xdr:rowOff>
    </xdr:from>
    <xdr:to>
      <xdr:col>72</xdr:col>
      <xdr:colOff>203200</xdr:colOff>
      <xdr:row>85</xdr:row>
      <xdr:rowOff>31750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748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61913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6050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76994</xdr:rowOff>
    </xdr:from>
    <xdr:to>
      <xdr:col>77</xdr:col>
      <xdr:colOff>95250</xdr:colOff>
      <xdr:row>85</xdr:row>
      <xdr:rowOff>7144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122238</xdr:rowOff>
    </xdr:from>
    <xdr:to>
      <xdr:col>73</xdr:col>
      <xdr:colOff>44450</xdr:colOff>
      <xdr:row>85</xdr:row>
      <xdr:rowOff>52388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11113</xdr:rowOff>
    </xdr:from>
    <xdr:to>
      <xdr:col>64</xdr:col>
      <xdr:colOff>152400</xdr:colOff>
      <xdr:row>85</xdr:row>
      <xdr:rowOff>112713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122890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chemeClr val="dk1"/>
              </a:solidFill>
              <a:effectLst/>
              <a:latin typeface="+mn-lt"/>
              <a:ea typeface="+mn-ea"/>
              <a:cs typeface="+mn-cs"/>
            </a:rPr>
            <a:t>平成</a:t>
          </a:r>
          <a:r>
            <a:rPr kumimoji="1" lang="en-US" altLang="ja-JP" sz="700">
              <a:solidFill>
                <a:schemeClr val="dk1"/>
              </a:solidFill>
              <a:effectLst/>
              <a:latin typeface="+mn-lt"/>
              <a:ea typeface="+mn-ea"/>
              <a:cs typeface="+mn-cs"/>
            </a:rPr>
            <a:t>29</a:t>
          </a:r>
          <a:r>
            <a:rPr kumimoji="1" lang="ja-JP" altLang="ja-JP" sz="700">
              <a:solidFill>
                <a:schemeClr val="dk1"/>
              </a:solidFill>
              <a:effectLst/>
              <a:latin typeface="+mn-lt"/>
              <a:ea typeface="+mn-ea"/>
              <a:cs typeface="+mn-cs"/>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a:t>
          </a:r>
          <a:br>
            <a:rPr kumimoji="1" lang="ja-JP" altLang="ja-JP" sz="700">
              <a:solidFill>
                <a:schemeClr val="dk1"/>
              </a:solidFill>
              <a:effectLst/>
              <a:latin typeface="+mn-lt"/>
              <a:ea typeface="+mn-ea"/>
              <a:cs typeface="+mn-cs"/>
            </a:rPr>
          </a:br>
          <a:r>
            <a:rPr kumimoji="1" lang="ja-JP" altLang="ja-JP" sz="700">
              <a:solidFill>
                <a:schemeClr val="dk1"/>
              </a:solidFill>
              <a:effectLst/>
              <a:latin typeface="+mn-lt"/>
              <a:ea typeface="+mn-ea"/>
              <a:cs typeface="+mn-cs"/>
            </a:rPr>
            <a:t>　また、職員の年齢構成の歪みを是正するために職員採用の平準化を図ってきたこともあり、平成</a:t>
          </a:r>
          <a:r>
            <a:rPr kumimoji="1" lang="en-US" altLang="ja-JP" sz="700">
              <a:solidFill>
                <a:schemeClr val="dk1"/>
              </a:solidFill>
              <a:effectLst/>
              <a:latin typeface="+mn-lt"/>
              <a:ea typeface="+mn-ea"/>
              <a:cs typeface="+mn-cs"/>
            </a:rPr>
            <a:t>29</a:t>
          </a:r>
          <a:r>
            <a:rPr kumimoji="1" lang="ja-JP" altLang="ja-JP" sz="700">
              <a:solidFill>
                <a:schemeClr val="dk1"/>
              </a:solidFill>
              <a:effectLst/>
              <a:latin typeface="+mn-lt"/>
              <a:ea typeface="+mn-ea"/>
              <a:cs typeface="+mn-cs"/>
            </a:rPr>
            <a:t>年度以降は職員数を増加してきている。加えて、人口が毎年約</a:t>
          </a:r>
          <a:r>
            <a:rPr kumimoji="1" lang="en-US" altLang="ja-JP" sz="700">
              <a:solidFill>
                <a:schemeClr val="dk1"/>
              </a:solidFill>
              <a:effectLst/>
              <a:latin typeface="+mn-lt"/>
              <a:ea typeface="+mn-ea"/>
              <a:cs typeface="+mn-cs"/>
            </a:rPr>
            <a:t>5,000</a:t>
          </a:r>
          <a:r>
            <a:rPr kumimoji="1" lang="ja-JP" altLang="ja-JP" sz="700">
              <a:solidFill>
                <a:schemeClr val="dk1"/>
              </a:solidFill>
              <a:effectLst/>
              <a:latin typeface="+mn-lt"/>
              <a:ea typeface="+mn-ea"/>
              <a:cs typeface="+mn-cs"/>
            </a:rPr>
            <a:t>人ずつ減少しており、転出超過の状況が続いていることから、人口</a:t>
          </a:r>
          <a:r>
            <a:rPr kumimoji="1" lang="en-US" altLang="ja-JP" sz="700">
              <a:solidFill>
                <a:schemeClr val="dk1"/>
              </a:solidFill>
              <a:effectLst/>
              <a:latin typeface="+mn-lt"/>
              <a:ea typeface="+mn-ea"/>
              <a:cs typeface="+mn-cs"/>
            </a:rPr>
            <a:t>1,000</a:t>
          </a:r>
          <a:r>
            <a:rPr kumimoji="1" lang="ja-JP" altLang="ja-JP" sz="700">
              <a:solidFill>
                <a:schemeClr val="dk1"/>
              </a:solidFill>
              <a:effectLst/>
              <a:latin typeface="+mn-lt"/>
              <a:ea typeface="+mn-ea"/>
              <a:cs typeface="+mn-cs"/>
            </a:rPr>
            <a:t>人当たりの職員数は類似団体平均を上回り、乖離幅が拡大傾向にあると考えている。</a:t>
          </a:r>
          <a:endParaRPr lang="ja-JP" altLang="ja-JP" sz="700">
            <a:effectLst/>
          </a:endParaRPr>
        </a:p>
        <a:p>
          <a:r>
            <a:rPr kumimoji="1" lang="ja-JP" altLang="ja-JP" sz="700">
              <a:solidFill>
                <a:schemeClr val="dk1"/>
              </a:solidFill>
              <a:effectLst/>
              <a:latin typeface="+mn-lt"/>
              <a:ea typeface="+mn-ea"/>
              <a:cs typeface="+mn-cs"/>
            </a:rPr>
            <a:t>　今後も解決すべき行政課題や多様化する市民ニーズに対応しつつ、必要な市民サービスの維持、向上を図っていくためには、デジタル化に対応するための体制整備など短・中期的には現状に見合った職員数を一定数確保する必要があり、また令和</a:t>
          </a:r>
          <a:r>
            <a:rPr kumimoji="1" lang="en-US" altLang="ja-JP" sz="700">
              <a:solidFill>
                <a:schemeClr val="dk1"/>
              </a:solidFill>
              <a:effectLst/>
              <a:latin typeface="+mn-lt"/>
              <a:ea typeface="+mn-ea"/>
              <a:cs typeface="+mn-cs"/>
            </a:rPr>
            <a:t>6</a:t>
          </a:r>
          <a:r>
            <a:rPr kumimoji="1" lang="ja-JP" altLang="ja-JP" sz="700">
              <a:solidFill>
                <a:schemeClr val="dk1"/>
              </a:solidFill>
              <a:effectLst/>
              <a:latin typeface="+mn-lt"/>
              <a:ea typeface="+mn-ea"/>
              <a:cs typeface="+mn-cs"/>
            </a:rPr>
            <a:t>年度から始まった定年延長に伴い、職員数については急激な減少とはならないものの、業務の処理方法の見直しや、ＩＣＴ技術の利活用に取り組むなど業務の効率化も推進しているため、長期的には減少していくよう業務量を踏まえながら適正な定員管理に努める。</a:t>
          </a:r>
          <a:endParaRPr lang="ja-JP" altLang="ja-JP" sz="7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61685</xdr:rowOff>
    </xdr:from>
    <xdr:to>
      <xdr:col>81</xdr:col>
      <xdr:colOff>44450</xdr:colOff>
      <xdr:row>62</xdr:row>
      <xdr:rowOff>103051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91585"/>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44450</xdr:rowOff>
    </xdr:from>
    <xdr:to>
      <xdr:col>77</xdr:col>
      <xdr:colOff>44450</xdr:colOff>
      <xdr:row>62</xdr:row>
      <xdr:rowOff>61685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67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160746</xdr:rowOff>
    </xdr:from>
    <xdr:to>
      <xdr:col>72</xdr:col>
      <xdr:colOff>203200</xdr:colOff>
      <xdr:row>62</xdr:row>
      <xdr:rowOff>44450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61919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129722</xdr:rowOff>
    </xdr:from>
    <xdr:to>
      <xdr:col>68</xdr:col>
      <xdr:colOff>152400</xdr:colOff>
      <xdr:row>61</xdr:row>
      <xdr:rowOff>160746</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881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52251</xdr:rowOff>
    </xdr:from>
    <xdr:to>
      <xdr:col>81</xdr:col>
      <xdr:colOff>95250</xdr:colOff>
      <xdr:row>62</xdr:row>
      <xdr:rowOff>153851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24328</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65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10885</xdr:rowOff>
    </xdr:from>
    <xdr:to>
      <xdr:col>77</xdr:col>
      <xdr:colOff>95250</xdr:colOff>
      <xdr:row>62</xdr:row>
      <xdr:rowOff>112485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97262</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72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109946</xdr:rowOff>
    </xdr:from>
    <xdr:to>
      <xdr:col>68</xdr:col>
      <xdr:colOff>203200</xdr:colOff>
      <xdr:row>62</xdr:row>
      <xdr:rowOff>40096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78922</xdr:rowOff>
    </xdr:from>
    <xdr:to>
      <xdr:col>64</xdr:col>
      <xdr:colOff>152400</xdr:colOff>
      <xdr:row>62</xdr:row>
      <xdr:rowOff>9072</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165299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rgbClr val="FF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標準財政規模</a:t>
          </a:r>
          <a:r>
            <a:rPr kumimoji="1" lang="ja-JP" altLang="ja-JP" sz="1050">
              <a:solidFill>
                <a:sysClr val="windowText" lastClr="000000"/>
              </a:solidFill>
              <a:effectLst/>
              <a:latin typeface="+mn-lt"/>
              <a:ea typeface="+mn-ea"/>
              <a:cs typeface="+mn-cs"/>
            </a:rPr>
            <a:t>が</a:t>
          </a:r>
          <a:r>
            <a:rPr kumimoji="1" lang="ja-JP" altLang="en-US" sz="1050">
              <a:solidFill>
                <a:sysClr val="windowText" lastClr="000000"/>
              </a:solidFill>
              <a:effectLst/>
              <a:latin typeface="+mn-lt"/>
              <a:ea typeface="+mn-ea"/>
              <a:cs typeface="+mn-cs"/>
            </a:rPr>
            <a:t>臨時財財政対策債</a:t>
          </a:r>
          <a:r>
            <a:rPr kumimoji="1" lang="ja-JP" altLang="ja-JP" sz="1050">
              <a:solidFill>
                <a:sysClr val="windowText" lastClr="000000"/>
              </a:solidFill>
              <a:effectLst/>
              <a:latin typeface="+mn-lt"/>
              <a:ea typeface="+mn-ea"/>
              <a:cs typeface="+mn-cs"/>
            </a:rPr>
            <a:t>の</a:t>
          </a:r>
          <a:r>
            <a:rPr kumimoji="1" lang="ja-JP" altLang="en-US" sz="1050">
              <a:solidFill>
                <a:sysClr val="windowText" lastClr="000000"/>
              </a:solidFill>
              <a:effectLst/>
              <a:latin typeface="+mn-lt"/>
              <a:ea typeface="+mn-ea"/>
              <a:cs typeface="+mn-cs"/>
            </a:rPr>
            <a:t>発行可能額の減</a:t>
          </a:r>
          <a:r>
            <a:rPr kumimoji="1" lang="ja-JP" altLang="ja-JP" sz="1050">
              <a:solidFill>
                <a:sysClr val="windowText" lastClr="000000"/>
              </a:solidFill>
              <a:effectLst/>
              <a:latin typeface="+mn-lt"/>
              <a:ea typeface="+mn-ea"/>
              <a:cs typeface="+mn-cs"/>
            </a:rPr>
            <a:t>などに</a:t>
          </a:r>
          <a:r>
            <a:rPr kumimoji="1" lang="ja-JP" altLang="en-US" sz="1050">
              <a:solidFill>
                <a:sysClr val="windowText" lastClr="000000"/>
              </a:solidFill>
              <a:effectLst/>
              <a:latin typeface="+mn-lt"/>
              <a:ea typeface="+mn-ea"/>
              <a:cs typeface="+mn-cs"/>
            </a:rPr>
            <a:t>より減</a:t>
          </a:r>
          <a:r>
            <a:rPr kumimoji="1" lang="ja-JP" altLang="ja-JP" sz="1050">
              <a:solidFill>
                <a:sysClr val="windowText" lastClr="000000"/>
              </a:solidFill>
              <a:effectLst/>
              <a:latin typeface="+mn-lt"/>
              <a:ea typeface="+mn-ea"/>
              <a:cs typeface="+mn-cs"/>
            </a:rPr>
            <a:t>した</a:t>
          </a:r>
          <a:r>
            <a:rPr kumimoji="1" lang="ja-JP" altLang="en-US" sz="1050">
              <a:solidFill>
                <a:sysClr val="windowText" lastClr="000000"/>
              </a:solidFill>
              <a:effectLst/>
              <a:latin typeface="+mn-lt"/>
              <a:ea typeface="+mn-ea"/>
              <a:cs typeface="+mn-cs"/>
            </a:rPr>
            <a:t>ことに加え、</a:t>
          </a:r>
          <a:r>
            <a:rPr kumimoji="1" lang="ja-JP" altLang="ja-JP" sz="1050">
              <a:solidFill>
                <a:sysClr val="windowText" lastClr="000000"/>
              </a:solidFill>
              <a:effectLst/>
              <a:latin typeface="+mn-lt"/>
              <a:ea typeface="+mn-ea"/>
              <a:cs typeface="+mn-cs"/>
            </a:rPr>
            <a:t>地方債の元利償還金充当一般財源が</a:t>
          </a:r>
          <a:r>
            <a:rPr kumimoji="1" lang="ja-JP" altLang="en-US" sz="1050">
              <a:solidFill>
                <a:sysClr val="windowText" lastClr="000000"/>
              </a:solidFill>
              <a:effectLst/>
              <a:latin typeface="+mn-lt"/>
              <a:ea typeface="+mn-ea"/>
              <a:cs typeface="+mn-cs"/>
            </a:rPr>
            <a:t>公共施設等適正管理推進事業債</a:t>
          </a:r>
          <a:r>
            <a:rPr kumimoji="1" lang="ja-JP" altLang="ja-JP" sz="1050">
              <a:solidFill>
                <a:sysClr val="windowText" lastClr="000000"/>
              </a:solidFill>
              <a:effectLst/>
              <a:latin typeface="+mn-lt"/>
              <a:ea typeface="+mn-ea"/>
              <a:cs typeface="+mn-cs"/>
            </a:rPr>
            <a:t>などに係る償還金の増により増加し、</a:t>
          </a:r>
          <a:r>
            <a:rPr kumimoji="1" lang="ja-JP" altLang="en-US" sz="1050">
              <a:solidFill>
                <a:sysClr val="windowText" lastClr="000000"/>
              </a:solidFill>
              <a:effectLst/>
              <a:latin typeface="+mn-lt"/>
              <a:ea typeface="+mn-ea"/>
              <a:cs typeface="+mn-cs"/>
            </a:rPr>
            <a:t>単年度の実質公債費比率は令和</a:t>
          </a:r>
          <a:r>
            <a:rPr kumimoji="1" lang="en-US" altLang="ja-JP" sz="1050">
              <a:solidFill>
                <a:sysClr val="windowText" lastClr="000000"/>
              </a:solidFill>
              <a:effectLst/>
              <a:latin typeface="+mn-lt"/>
              <a:ea typeface="+mn-ea"/>
              <a:cs typeface="+mn-cs"/>
            </a:rPr>
            <a:t>3</a:t>
          </a:r>
          <a:r>
            <a:rPr kumimoji="1" lang="ja-JP" altLang="en-US" sz="1050">
              <a:solidFill>
                <a:sysClr val="windowText" lastClr="000000"/>
              </a:solidFill>
              <a:effectLst/>
              <a:latin typeface="+mn-lt"/>
              <a:ea typeface="+mn-ea"/>
              <a:cs typeface="+mn-cs"/>
            </a:rPr>
            <a:t>年度に比べ増となったものの、</a:t>
          </a:r>
          <a:r>
            <a:rPr kumimoji="1" lang="en-US" altLang="ja-JP" sz="1050">
              <a:solidFill>
                <a:sysClr val="windowText" lastClr="000000"/>
              </a:solidFill>
              <a:effectLst/>
              <a:latin typeface="+mn-lt"/>
              <a:ea typeface="+mn-ea"/>
              <a:cs typeface="+mn-cs"/>
            </a:rPr>
            <a:t>3</a:t>
          </a:r>
          <a:r>
            <a:rPr kumimoji="1" lang="ja-JP" altLang="en-US" sz="1050">
              <a:solidFill>
                <a:sysClr val="windowText" lastClr="000000"/>
              </a:solidFill>
              <a:effectLst/>
              <a:latin typeface="+mn-lt"/>
              <a:ea typeface="+mn-ea"/>
              <a:cs typeface="+mn-cs"/>
            </a:rPr>
            <a:t>か年平均により算出された実質公債費比率は前年度と同率</a:t>
          </a:r>
          <a:r>
            <a:rPr kumimoji="1" lang="ja-JP" altLang="ja-JP" sz="1050">
              <a:solidFill>
                <a:sysClr val="windowText" lastClr="000000"/>
              </a:solidFill>
              <a:effectLst/>
              <a:latin typeface="+mn-lt"/>
              <a:ea typeface="+mn-ea"/>
              <a:cs typeface="+mn-cs"/>
            </a:rPr>
            <a:t>となった。</a:t>
          </a:r>
          <a:endParaRPr lang="ja-JP" altLang="ja-JP" sz="1050">
            <a:solidFill>
              <a:sysClr val="windowText" lastClr="000000"/>
            </a:solidFill>
            <a:effectLst/>
          </a:endParaRPr>
        </a:p>
        <a:p>
          <a:pPr eaLnBrk="1" fontAlgn="auto" latinLnBrk="0" hangingPunct="1"/>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今後も大型事業の実施による公債費の高止まりが見込まれるため、事業内容の精査や事業規模の見直し等による更なる整備コストの削減を図ることで公債費の抑制に努める。</a:t>
          </a:r>
          <a:endParaRPr lang="ja-JP" altLang="ja-JP" sz="105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46990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46990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3630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162137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906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89746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普通交付税の増などに伴い標準財政規模が増加したことに加え、元金償還額が新規借入額を上回ったことなどに</a:t>
          </a:r>
          <a:r>
            <a:rPr kumimoji="1" lang="ja-JP" altLang="en-US" sz="1100">
              <a:solidFill>
                <a:sysClr val="windowText" lastClr="000000"/>
              </a:solidFill>
              <a:effectLst/>
              <a:latin typeface="+mn-lt"/>
              <a:ea typeface="+mn-ea"/>
              <a:cs typeface="+mn-cs"/>
            </a:rPr>
            <a:t>より</a:t>
          </a:r>
          <a:r>
            <a:rPr kumimoji="1" lang="ja-JP" altLang="ja-JP" sz="1100">
              <a:solidFill>
                <a:sysClr val="windowText" lastClr="000000"/>
              </a:solidFill>
              <a:effectLst/>
              <a:latin typeface="+mn-lt"/>
              <a:ea typeface="+mn-ea"/>
              <a:cs typeface="+mn-cs"/>
            </a:rPr>
            <a:t>地方債現在高が減となったことなどから、将来負担比率は</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ポイント好転した。</a:t>
          </a:r>
          <a:endParaRPr lang="ja-JP" altLang="ja-JP" sz="11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今後も大型事業の実施による公債費の高止まりが見込まれるため、事業内容の精査や事業規模の見直し等による更なる整備コストの削減を図るなど、財政健全化に努める。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77673</xdr:rowOff>
    </xdr:from>
    <xdr:to>
      <xdr:col>81</xdr:col>
      <xdr:colOff>44450</xdr:colOff>
      <xdr:row>19</xdr:row>
      <xdr:rowOff>120142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335223"/>
          <a:ext cx="8382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120142</xdr:rowOff>
    </xdr:from>
    <xdr:to>
      <xdr:col>77</xdr:col>
      <xdr:colOff>44450</xdr:colOff>
      <xdr:row>20</xdr:row>
      <xdr:rowOff>24943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377692"/>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139446</xdr:rowOff>
    </xdr:from>
    <xdr:to>
      <xdr:col>72</xdr:col>
      <xdr:colOff>203200</xdr:colOff>
      <xdr:row>20</xdr:row>
      <xdr:rowOff>24943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396996"/>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71882</xdr:rowOff>
    </xdr:from>
    <xdr:to>
      <xdr:col>68</xdr:col>
      <xdr:colOff>152400</xdr:colOff>
      <xdr:row>19</xdr:row>
      <xdr:rowOff>139446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3294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26873</xdr:rowOff>
    </xdr:from>
    <xdr:to>
      <xdr:col>81</xdr:col>
      <xdr:colOff>95250</xdr:colOff>
      <xdr:row>19</xdr:row>
      <xdr:rowOff>128473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2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170400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25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69342</xdr:rowOff>
    </xdr:from>
    <xdr:to>
      <xdr:col>77</xdr:col>
      <xdr:colOff>95250</xdr:colOff>
      <xdr:row>19</xdr:row>
      <xdr:rowOff>170942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155719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41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145593</xdr:rowOff>
    </xdr:from>
    <xdr:to>
      <xdr:col>73</xdr:col>
      <xdr:colOff>44450</xdr:colOff>
      <xdr:row>20</xdr:row>
      <xdr:rowOff>75743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4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60520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88646</xdr:rowOff>
    </xdr:from>
    <xdr:to>
      <xdr:col>68</xdr:col>
      <xdr:colOff>203200</xdr:colOff>
      <xdr:row>20</xdr:row>
      <xdr:rowOff>18796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3573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21082</xdr:rowOff>
    </xdr:from>
    <xdr:to>
      <xdr:col>64</xdr:col>
      <xdr:colOff>152400</xdr:colOff>
      <xdr:row>19</xdr:row>
      <xdr:rowOff>122682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107459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6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390,551
385,642
405.69
241,262,282
237,637,609
1,185,115
102,172,438
255,972,442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歳出決算額において人事院勧告に伴う職員給与費の増などにより、経常収支比率は前年比</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今後とも民間委託の推進や指定管理者制度の導入拡大、職員給与の適正化などの取組みを通じて、人件費の抑制に努める。</a:t>
          </a:r>
          <a:endParaRPr lang="ja-JP" altLang="ja-JP" sz="11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物件費における経常事業費は、</a:t>
          </a:r>
          <a:r>
            <a:rPr kumimoji="1" lang="ja-JP" altLang="en-US" sz="1100">
              <a:solidFill>
                <a:sysClr val="windowText" lastClr="000000"/>
              </a:solidFill>
              <a:effectLst/>
              <a:latin typeface="+mn-lt"/>
              <a:ea typeface="+mn-ea"/>
              <a:cs typeface="+mn-cs"/>
            </a:rPr>
            <a:t>定期予防接種費</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個人住民税課税システム運営費の</a:t>
          </a:r>
          <a:r>
            <a:rPr kumimoji="1" lang="ja-JP" altLang="ja-JP" sz="1100">
              <a:solidFill>
                <a:sysClr val="windowText" lastClr="000000"/>
              </a:solidFill>
              <a:effectLst/>
              <a:latin typeface="+mn-lt"/>
              <a:ea typeface="+mn-ea"/>
              <a:cs typeface="+mn-cs"/>
            </a:rPr>
            <a:t>増などにより、経常収支比率は前年度比</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ポイントの増となった。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今後も事業の縮小・廃止等の見直しを行いながら改善に努める。</a:t>
          </a:r>
          <a:endParaRPr lang="ja-JP" altLang="ja-JP" sz="11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3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扶助費に係る経常事業費は、民間保育所等施設型給付費や</a:t>
          </a:r>
          <a:r>
            <a:rPr kumimoji="1" lang="ja-JP" altLang="en-US" sz="1100">
              <a:solidFill>
                <a:sysClr val="windowText" lastClr="000000"/>
              </a:solidFill>
              <a:effectLst/>
              <a:latin typeface="+mn-lt"/>
              <a:ea typeface="+mn-ea"/>
              <a:cs typeface="+mn-cs"/>
            </a:rPr>
            <a:t>伴走型相談支援及び出産・子育て応援給付金実施事業費給付金などが</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したものの</a:t>
          </a:r>
          <a:r>
            <a:rPr kumimoji="1" lang="ja-JP" altLang="ja-JP" sz="1100">
              <a:solidFill>
                <a:sysClr val="windowText" lastClr="000000"/>
              </a:solidFill>
              <a:effectLst/>
              <a:latin typeface="+mn-lt"/>
              <a:ea typeface="+mn-ea"/>
              <a:cs typeface="+mn-cs"/>
            </a:rPr>
            <a:t>、経常収支比率は前年比</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また、類似団体平均と比較して高い水準で推移している要因として、原爆被爆関連経費等によるものである。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今後も単独扶助費の見直しなどの取り組みを推進する。</a:t>
          </a:r>
          <a:endParaRPr lang="ja-JP" altLang="ja-JP" sz="11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74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23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21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6350</xdr:rowOff>
    </xdr:from>
    <xdr:to>
      <xdr:col>11</xdr:col>
      <xdr:colOff>9525</xdr:colOff>
      <xdr:row>59</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21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120650</xdr:rowOff>
    </xdr:from>
    <xdr:to>
      <xdr:col>20</xdr:col>
      <xdr:colOff>38100</xdr:colOff>
      <xdr:row>60</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107950</xdr:rowOff>
    </xdr:from>
    <xdr:to>
      <xdr:col>6</xdr:col>
      <xdr:colOff>171450</xdr:colOff>
      <xdr:row>60</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その他に係る経常収支比率が類似団体平均を上回っているのは、特別会計等に対する繰出金が主な要因である。</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赤字補填的な繰出金となっている特別会計においては、料金の適正化を図ることなどにより、税収を主な財源とする普通会計の負担額を減らしていくよう努める。</a:t>
          </a:r>
          <a:endParaRPr lang="ja-JP" altLang="ja-JP" sz="11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38100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60</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60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6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補助費等における経常事業費は、</a:t>
          </a:r>
          <a:r>
            <a:rPr kumimoji="1" lang="ja-JP" altLang="en-US" sz="1100">
              <a:solidFill>
                <a:sysClr val="windowText" lastClr="000000"/>
              </a:solidFill>
              <a:effectLst/>
              <a:latin typeface="+mn-lt"/>
              <a:ea typeface="+mn-ea"/>
              <a:cs typeface="+mn-cs"/>
            </a:rPr>
            <a:t>地方独立行政法人長崎病院機構費　運営費負担金やながさきウェルカム推進費などが増したものの</a:t>
          </a:r>
          <a:r>
            <a:rPr kumimoji="1" lang="ja-JP" altLang="ja-JP" sz="1100">
              <a:solidFill>
                <a:sysClr val="windowText" lastClr="000000"/>
              </a:solidFill>
              <a:effectLst/>
              <a:latin typeface="+mn-lt"/>
              <a:ea typeface="+mn-ea"/>
              <a:cs typeface="+mn-cs"/>
            </a:rPr>
            <a:t>、経常収支比率は</a:t>
          </a:r>
          <a:r>
            <a:rPr kumimoji="1" lang="ja-JP" altLang="en-US" sz="1100">
              <a:solidFill>
                <a:sysClr val="windowText" lastClr="000000"/>
              </a:solidFill>
              <a:effectLst/>
              <a:latin typeface="+mn-lt"/>
              <a:ea typeface="+mn-ea"/>
              <a:cs typeface="+mn-cs"/>
            </a:rPr>
            <a:t>前年度比で横ばい</a:t>
          </a:r>
          <a:r>
            <a:rPr kumimoji="1" lang="ja-JP" altLang="ja-JP" sz="110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今後も様々な団体等に対する補助金、負担金等について費用負担のあり方等を検証し、継続的に見直しを行いながら改善に努める。</a:t>
          </a:r>
          <a:endParaRPr lang="ja-JP" altLang="ja-JP" sz="11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60706</xdr:rowOff>
    </xdr:from>
    <xdr:to>
      <xdr:col>82</xdr:col>
      <xdr:colOff>107950</xdr:colOff>
      <xdr:row>33</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718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33</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18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60706</xdr:rowOff>
    </xdr:from>
    <xdr:to>
      <xdr:col>73</xdr:col>
      <xdr:colOff>180975</xdr:colOff>
      <xdr:row>33</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718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33</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45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9906</xdr:rowOff>
    </xdr:from>
    <xdr:to>
      <xdr:col>82</xdr:col>
      <xdr:colOff>158750</xdr:colOff>
      <xdr:row>33</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89933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9906</xdr:rowOff>
    </xdr:from>
    <xdr:to>
      <xdr:col>78</xdr:col>
      <xdr:colOff>120650</xdr:colOff>
      <xdr:row>33</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121683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9906</xdr:rowOff>
    </xdr:from>
    <xdr:to>
      <xdr:col>74</xdr:col>
      <xdr:colOff>31750</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37338</xdr:rowOff>
    </xdr:from>
    <xdr:to>
      <xdr:col>69</xdr:col>
      <xdr:colOff>142875</xdr:colOff>
      <xdr:row>33</xdr:row>
      <xdr:rowOff>138938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149115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公共事業等債や災害復旧事業債</a:t>
          </a:r>
          <a:r>
            <a:rPr kumimoji="1" lang="ja-JP" altLang="ja-JP" sz="1100">
              <a:solidFill>
                <a:sysClr val="windowText" lastClr="000000"/>
              </a:solidFill>
              <a:effectLst/>
              <a:latin typeface="+mn-lt"/>
              <a:ea typeface="+mn-ea"/>
              <a:cs typeface="+mn-cs"/>
            </a:rPr>
            <a:t>の増などにより公債費の総額が増となり、公債費における経常収支比率は、類似都市と比較すると最も高い</a:t>
          </a:r>
          <a:r>
            <a:rPr kumimoji="1" lang="en-US" altLang="ja-JP" sz="1100">
              <a:solidFill>
                <a:sysClr val="windowText" lastClr="000000"/>
              </a:solidFill>
              <a:effectLst/>
              <a:latin typeface="+mn-lt"/>
              <a:ea typeface="+mn-ea"/>
              <a:cs typeface="+mn-cs"/>
            </a:rPr>
            <a:t>22.7</a:t>
          </a:r>
          <a:r>
            <a:rPr kumimoji="1" lang="ja-JP" altLang="ja-JP" sz="110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今後も大型事業の実施による公債費の高止まりが見込まれるため、事業内容の精査や事業規模の見直し等による更なる整備コストの削減を図るなど、公債費の抑制に努めていく。</a:t>
          </a:r>
          <a:endParaRPr lang="ja-JP" altLang="ja-JP" sz="11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142239</xdr:rowOff>
    </xdr:from>
    <xdr:to>
      <xdr:col>24</xdr:col>
      <xdr:colOff>25400</xdr:colOff>
      <xdr:row>80</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8582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157480</xdr:rowOff>
    </xdr:from>
    <xdr:to>
      <xdr:col>19</xdr:col>
      <xdr:colOff>187325</xdr:colOff>
      <xdr:row>80</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87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728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2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91439</xdr:rowOff>
    </xdr:from>
    <xdr:to>
      <xdr:col>24</xdr:col>
      <xdr:colOff>76200</xdr:colOff>
      <xdr:row>81</xdr:row>
      <xdr:rowOff>21589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106680</xdr:rowOff>
    </xdr:from>
    <xdr:to>
      <xdr:col>20</xdr:col>
      <xdr:colOff>38100</xdr:colOff>
      <xdr:row>81</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21607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90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106680</xdr:rowOff>
    </xdr:from>
    <xdr:to>
      <xdr:col>15</xdr:col>
      <xdr:colOff>149225</xdr:colOff>
      <xdr:row>81</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21607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163830</xdr:rowOff>
    </xdr:from>
    <xdr:to>
      <xdr:col>6</xdr:col>
      <xdr:colOff>171450</xdr:colOff>
      <xdr:row>80</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物件費や扶助費</a:t>
          </a:r>
          <a:r>
            <a:rPr kumimoji="1" lang="ja-JP" altLang="en-US" sz="1100">
              <a:solidFill>
                <a:sysClr val="windowText" lastClr="000000"/>
              </a:solidFill>
              <a:effectLst/>
              <a:latin typeface="+mn-lt"/>
              <a:ea typeface="+mn-ea"/>
              <a:cs typeface="+mn-cs"/>
            </a:rPr>
            <a:t>が軒並み</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したことにより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公債費以外に係る</a:t>
          </a:r>
          <a:r>
            <a:rPr kumimoji="1" lang="ja-JP" altLang="ja-JP" sz="1100">
              <a:solidFill>
                <a:sysClr val="windowText" lastClr="000000"/>
              </a:solidFill>
              <a:effectLst/>
              <a:latin typeface="+mn-lt"/>
              <a:ea typeface="+mn-ea"/>
              <a:cs typeface="+mn-cs"/>
            </a:rPr>
            <a:t>経常収支比率は前年比</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地方交付税に大きく依存しない、自主的かつ安定的な再生基盤を確立するため、引き続き行財政の改善に努める。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810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76</xdr:row>
      <xdr:rowOff>50800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54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58420</xdr:rowOff>
    </xdr:from>
    <xdr:to>
      <xdr:col>73</xdr:col>
      <xdr:colOff>180975</xdr:colOff>
      <xdr:row>76</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171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76</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1717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58437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85107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50419</xdr:rowOff>
    </xdr:from>
    <xdr:to>
      <xdr:col>29</xdr:col>
      <xdr:colOff>127000</xdr:colOff>
      <xdr:row>17</xdr:row>
      <xdr:rowOff>30188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1244"/>
          <a:ext cx="647700" cy="15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30188</xdr:rowOff>
    </xdr:from>
    <xdr:to>
      <xdr:col>26</xdr:col>
      <xdr:colOff>50800</xdr:colOff>
      <xdr:row>17</xdr:row>
      <xdr:rowOff>75413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2463"/>
          <a:ext cx="698500" cy="4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75413</xdr:rowOff>
    </xdr:from>
    <xdr:to>
      <xdr:col>22</xdr:col>
      <xdr:colOff>114300</xdr:colOff>
      <xdr:row>17</xdr:row>
      <xdr:rowOff>80594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7688"/>
          <a:ext cx="6985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80594</xdr:rowOff>
    </xdr:from>
    <xdr:to>
      <xdr:col>18</xdr:col>
      <xdr:colOff>177800</xdr:colOff>
      <xdr:row>17</xdr:row>
      <xdr:rowOff>145860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2869"/>
          <a:ext cx="6985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171069</xdr:rowOff>
    </xdr:from>
    <xdr:to>
      <xdr:col>29</xdr:col>
      <xdr:colOff>177800</xdr:colOff>
      <xdr:row>16</xdr:row>
      <xdr:rowOff>101219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0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143146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150838</xdr:rowOff>
    </xdr:from>
    <xdr:to>
      <xdr:col>26</xdr:col>
      <xdr:colOff>101600</xdr:colOff>
      <xdr:row>17</xdr:row>
      <xdr:rowOff>80988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1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65765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24613</xdr:rowOff>
    </xdr:from>
    <xdr:to>
      <xdr:col>22</xdr:col>
      <xdr:colOff>165100</xdr:colOff>
      <xdr:row>17</xdr:row>
      <xdr:rowOff>126213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110990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29794</xdr:rowOff>
    </xdr:from>
    <xdr:to>
      <xdr:col>19</xdr:col>
      <xdr:colOff>38100</xdr:colOff>
      <xdr:row>17</xdr:row>
      <xdr:rowOff>131394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95060</xdr:rowOff>
    </xdr:from>
    <xdr:to>
      <xdr:col>15</xdr:col>
      <xdr:colOff>101600</xdr:colOff>
      <xdr:row>18</xdr:row>
      <xdr:rowOff>25210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9987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34608</xdr:rowOff>
    </xdr:from>
    <xdr:to>
      <xdr:col>29</xdr:col>
      <xdr:colOff>127000</xdr:colOff>
      <xdr:row>34</xdr:row>
      <xdr:rowOff>43180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02058"/>
          <a:ext cx="6477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43180</xdr:rowOff>
    </xdr:from>
    <xdr:to>
      <xdr:col>26</xdr:col>
      <xdr:colOff>50800</xdr:colOff>
      <xdr:row>34</xdr:row>
      <xdr:rowOff>58915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10630"/>
          <a:ext cx="698500" cy="15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58915</xdr:rowOff>
    </xdr:from>
    <xdr:to>
      <xdr:col>22</xdr:col>
      <xdr:colOff>114300</xdr:colOff>
      <xdr:row>34</xdr:row>
      <xdr:rowOff>78156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26365"/>
          <a:ext cx="698500" cy="19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78156</xdr:rowOff>
    </xdr:from>
    <xdr:to>
      <xdr:col>18</xdr:col>
      <xdr:colOff>177800</xdr:colOff>
      <xdr:row>34</xdr:row>
      <xdr:rowOff>240767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45606"/>
          <a:ext cx="698500" cy="16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326708</xdr:rowOff>
    </xdr:from>
    <xdr:to>
      <xdr:col>29</xdr:col>
      <xdr:colOff>177800</xdr:colOff>
      <xdr:row>34</xdr:row>
      <xdr:rowOff>85408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51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171785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9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335280</xdr:rowOff>
    </xdr:from>
    <xdr:to>
      <xdr:col>26</xdr:col>
      <xdr:colOff>101600</xdr:colOff>
      <xdr:row>34</xdr:row>
      <xdr:rowOff>93980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5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104157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2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8115</xdr:rowOff>
    </xdr:from>
    <xdr:to>
      <xdr:col>22</xdr:col>
      <xdr:colOff>165100</xdr:colOff>
      <xdr:row>34</xdr:row>
      <xdr:rowOff>109715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7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119892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4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27356</xdr:rowOff>
    </xdr:from>
    <xdr:to>
      <xdr:col>19</xdr:col>
      <xdr:colOff>38100</xdr:colOff>
      <xdr:row>34</xdr:row>
      <xdr:rowOff>128956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9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139133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6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189967</xdr:rowOff>
    </xdr:from>
    <xdr:to>
      <xdr:col>15</xdr:col>
      <xdr:colOff>101600</xdr:colOff>
      <xdr:row>34</xdr:row>
      <xdr:rowOff>291567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301744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2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390,551
385,642
405.69
241,262,282
237,637,609
1,185,115
102,172,438
255,972,442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142215</xdr:rowOff>
    </xdr:from>
    <xdr:to>
      <xdr:col>24</xdr:col>
      <xdr:colOff>63500</xdr:colOff>
      <xdr:row>36</xdr:row>
      <xdr:rowOff>163246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2965"/>
          <a:ext cx="8382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144566</xdr:rowOff>
    </xdr:from>
    <xdr:to>
      <xdr:col>19</xdr:col>
      <xdr:colOff>177800</xdr:colOff>
      <xdr:row>36</xdr:row>
      <xdr:rowOff>163246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16766"/>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144566</xdr:rowOff>
    </xdr:from>
    <xdr:to>
      <xdr:col>15</xdr:col>
      <xdr:colOff>50800</xdr:colOff>
      <xdr:row>36</xdr:row>
      <xdr:rowOff>154069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6766"/>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154069</xdr:rowOff>
    </xdr:from>
    <xdr:to>
      <xdr:col>10</xdr:col>
      <xdr:colOff>114300</xdr:colOff>
      <xdr:row>37</xdr:row>
      <xdr:rowOff>25204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6269"/>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91415</xdr:rowOff>
    </xdr:from>
    <xdr:to>
      <xdr:col>24</xdr:col>
      <xdr:colOff>114300</xdr:colOff>
      <xdr:row>36</xdr:row>
      <xdr:rowOff>21565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114292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112446</xdr:rowOff>
    </xdr:from>
    <xdr:to>
      <xdr:col>20</xdr:col>
      <xdr:colOff>38100</xdr:colOff>
      <xdr:row>37</xdr:row>
      <xdr:rowOff>42596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59123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5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93766</xdr:rowOff>
    </xdr:from>
    <xdr:to>
      <xdr:col>15</xdr:col>
      <xdr:colOff>101600</xdr:colOff>
      <xdr:row>37</xdr:row>
      <xdr:rowOff>23916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40443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103269</xdr:rowOff>
    </xdr:from>
    <xdr:to>
      <xdr:col>10</xdr:col>
      <xdr:colOff>165100</xdr:colOff>
      <xdr:row>37</xdr:row>
      <xdr:rowOff>33419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49946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145854</xdr:rowOff>
    </xdr:from>
    <xdr:to>
      <xdr:col>6</xdr:col>
      <xdr:colOff>38100</xdr:colOff>
      <xdr:row>37</xdr:row>
      <xdr:rowOff>76004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92531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98409</xdr:rowOff>
    </xdr:from>
    <xdr:to>
      <xdr:col>24</xdr:col>
      <xdr:colOff>63500</xdr:colOff>
      <xdr:row>56</xdr:row>
      <xdr:rowOff>12598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528159"/>
          <a:ext cx="838200" cy="8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46774</xdr:rowOff>
    </xdr:from>
    <xdr:to>
      <xdr:col>19</xdr:col>
      <xdr:colOff>177800</xdr:colOff>
      <xdr:row>56</xdr:row>
      <xdr:rowOff>12598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76524"/>
          <a:ext cx="8890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46774</xdr:rowOff>
    </xdr:from>
    <xdr:to>
      <xdr:col>15</xdr:col>
      <xdr:colOff>50800</xdr:colOff>
      <xdr:row>56</xdr:row>
      <xdr:rowOff>2740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76524"/>
          <a:ext cx="889000" cy="12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2740</xdr:rowOff>
    </xdr:from>
    <xdr:to>
      <xdr:col>10</xdr:col>
      <xdr:colOff>114300</xdr:colOff>
      <xdr:row>57</xdr:row>
      <xdr:rowOff>31829</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03940"/>
          <a:ext cx="889000" cy="20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47609</xdr:rowOff>
    </xdr:from>
    <xdr:to>
      <xdr:col>24</xdr:col>
      <xdr:colOff>114300</xdr:colOff>
      <xdr:row>55</xdr:row>
      <xdr:rowOff>149209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7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70486</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3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133248</xdr:rowOff>
    </xdr:from>
    <xdr:to>
      <xdr:col>20</xdr:col>
      <xdr:colOff>38100</xdr:colOff>
      <xdr:row>56</xdr:row>
      <xdr:rowOff>63398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79925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167424</xdr:rowOff>
    </xdr:from>
    <xdr:to>
      <xdr:col>15</xdr:col>
      <xdr:colOff>101600</xdr:colOff>
      <xdr:row>55</xdr:row>
      <xdr:rowOff>97574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114101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2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123390</xdr:rowOff>
    </xdr:from>
    <xdr:to>
      <xdr:col>10</xdr:col>
      <xdr:colOff>165100</xdr:colOff>
      <xdr:row>56</xdr:row>
      <xdr:rowOff>53540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70067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3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152479</xdr:rowOff>
    </xdr:from>
    <xdr:to>
      <xdr:col>6</xdr:col>
      <xdr:colOff>38100</xdr:colOff>
      <xdr:row>57</xdr:row>
      <xdr:rowOff>82629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5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99156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2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89043</xdr:rowOff>
    </xdr:from>
    <xdr:to>
      <xdr:col>24</xdr:col>
      <xdr:colOff>63500</xdr:colOff>
      <xdr:row>77</xdr:row>
      <xdr:rowOff>95031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90693"/>
          <a:ext cx="8382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89043</xdr:rowOff>
    </xdr:from>
    <xdr:to>
      <xdr:col>19</xdr:col>
      <xdr:colOff>177800</xdr:colOff>
      <xdr:row>77</xdr:row>
      <xdr:rowOff>120634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90693"/>
          <a:ext cx="889000" cy="3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114554</xdr:rowOff>
    </xdr:from>
    <xdr:to>
      <xdr:col>15</xdr:col>
      <xdr:colOff>50800</xdr:colOff>
      <xdr:row>77</xdr:row>
      <xdr:rowOff>120634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16204"/>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114554</xdr:rowOff>
    </xdr:from>
    <xdr:to>
      <xdr:col>10</xdr:col>
      <xdr:colOff>114300</xdr:colOff>
      <xdr:row>77</xdr:row>
      <xdr:rowOff>127812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16204"/>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44231</xdr:rowOff>
    </xdr:from>
    <xdr:to>
      <xdr:col>24</xdr:col>
      <xdr:colOff>114300</xdr:colOff>
      <xdr:row>77</xdr:row>
      <xdr:rowOff>145831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22658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2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38243</xdr:rowOff>
    </xdr:from>
    <xdr:to>
      <xdr:col>20</xdr:col>
      <xdr:colOff>38100</xdr:colOff>
      <xdr:row>77</xdr:row>
      <xdr:rowOff>139843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156370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69834</xdr:rowOff>
    </xdr:from>
    <xdr:to>
      <xdr:col>15</xdr:col>
      <xdr:colOff>101600</xdr:colOff>
      <xdr:row>77</xdr:row>
      <xdr:rowOff>171434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162561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63754</xdr:rowOff>
    </xdr:from>
    <xdr:to>
      <xdr:col>10</xdr:col>
      <xdr:colOff>165100</xdr:colOff>
      <xdr:row>77</xdr:row>
      <xdr:rowOff>165354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156481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77012</xdr:rowOff>
    </xdr:from>
    <xdr:to>
      <xdr:col>6</xdr:col>
      <xdr:colOff>38100</xdr:colOff>
      <xdr:row>78</xdr:row>
      <xdr:rowOff>7162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169739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96070</xdr:rowOff>
    </xdr:from>
    <xdr:to>
      <xdr:col>24</xdr:col>
      <xdr:colOff>63500</xdr:colOff>
      <xdr:row>91</xdr:row>
      <xdr:rowOff>156975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698020"/>
          <a:ext cx="838200" cy="6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156975</xdr:rowOff>
    </xdr:from>
    <xdr:to>
      <xdr:col>19</xdr:col>
      <xdr:colOff>177800</xdr:colOff>
      <xdr:row>92</xdr:row>
      <xdr:rowOff>89909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758925"/>
          <a:ext cx="889000" cy="10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140996</xdr:rowOff>
    </xdr:from>
    <xdr:to>
      <xdr:col>15</xdr:col>
      <xdr:colOff>50800</xdr:colOff>
      <xdr:row>92</xdr:row>
      <xdr:rowOff>89909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742946"/>
          <a:ext cx="889000" cy="1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140996</xdr:rowOff>
    </xdr:from>
    <xdr:to>
      <xdr:col>10</xdr:col>
      <xdr:colOff>114300</xdr:colOff>
      <xdr:row>93</xdr:row>
      <xdr:rowOff>126061</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742946"/>
          <a:ext cx="889000" cy="3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45270</xdr:rowOff>
    </xdr:from>
    <xdr:to>
      <xdr:col>24</xdr:col>
      <xdr:colOff>114300</xdr:colOff>
      <xdr:row>91</xdr:row>
      <xdr:rowOff>146870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64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68147</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106175</xdr:rowOff>
    </xdr:from>
    <xdr:to>
      <xdr:col>20</xdr:col>
      <xdr:colOff>38100</xdr:colOff>
      <xdr:row>92</xdr:row>
      <xdr:rowOff>36325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7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52852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48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39109</xdr:rowOff>
    </xdr:from>
    <xdr:to>
      <xdr:col>15</xdr:col>
      <xdr:colOff>101600</xdr:colOff>
      <xdr:row>92</xdr:row>
      <xdr:rowOff>140709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8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157236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58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90196</xdr:rowOff>
    </xdr:from>
    <xdr:to>
      <xdr:col>10</xdr:col>
      <xdr:colOff>165100</xdr:colOff>
      <xdr:row>92</xdr:row>
      <xdr:rowOff>20346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6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36873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4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75261</xdr:rowOff>
    </xdr:from>
    <xdr:to>
      <xdr:col>6</xdr:col>
      <xdr:colOff>38100</xdr:colOff>
      <xdr:row>94</xdr:row>
      <xdr:rowOff>5411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0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21938</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79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39932</xdr:rowOff>
    </xdr:from>
    <xdr:to>
      <xdr:col>55</xdr:col>
      <xdr:colOff>0</xdr:colOff>
      <xdr:row>37</xdr:row>
      <xdr:rowOff>85805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83582"/>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39932</xdr:rowOff>
    </xdr:from>
    <xdr:to>
      <xdr:col>50</xdr:col>
      <xdr:colOff>114300</xdr:colOff>
      <xdr:row>37</xdr:row>
      <xdr:rowOff>83377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383582"/>
          <a:ext cx="8890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167720</xdr:rowOff>
    </xdr:from>
    <xdr:to>
      <xdr:col>45</xdr:col>
      <xdr:colOff>177800</xdr:colOff>
      <xdr:row>37</xdr:row>
      <xdr:rowOff>83377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168470"/>
          <a:ext cx="889000" cy="25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113367</xdr:rowOff>
    </xdr:from>
    <xdr:to>
      <xdr:col>41</xdr:col>
      <xdr:colOff>50800</xdr:colOff>
      <xdr:row>35</xdr:row>
      <xdr:rowOff>167720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56867"/>
          <a:ext cx="889000" cy="9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35005</xdr:rowOff>
    </xdr:from>
    <xdr:to>
      <xdr:col>55</xdr:col>
      <xdr:colOff>50800</xdr:colOff>
      <xdr:row>37</xdr:row>
      <xdr:rowOff>136605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144953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160582</xdr:rowOff>
    </xdr:from>
    <xdr:to>
      <xdr:col>50</xdr:col>
      <xdr:colOff>165100</xdr:colOff>
      <xdr:row>37</xdr:row>
      <xdr:rowOff>90732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81859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2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32577</xdr:rowOff>
    </xdr:from>
    <xdr:to>
      <xdr:col>46</xdr:col>
      <xdr:colOff>38100</xdr:colOff>
      <xdr:row>37</xdr:row>
      <xdr:rowOff>134177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125304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116920</xdr:rowOff>
    </xdr:from>
    <xdr:to>
      <xdr:col>41</xdr:col>
      <xdr:colOff>101600</xdr:colOff>
      <xdr:row>36</xdr:row>
      <xdr:rowOff>47070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1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63597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8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62567</xdr:rowOff>
    </xdr:from>
    <xdr:to>
      <xdr:col>36</xdr:col>
      <xdr:colOff>165100</xdr:colOff>
      <xdr:row>30</xdr:row>
      <xdr:rowOff>164167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9244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22143</xdr:rowOff>
    </xdr:from>
    <xdr:to>
      <xdr:col>55</xdr:col>
      <xdr:colOff>0</xdr:colOff>
      <xdr:row>54</xdr:row>
      <xdr:rowOff>69406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108993"/>
          <a:ext cx="838200" cy="2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138767</xdr:rowOff>
    </xdr:from>
    <xdr:to>
      <xdr:col>50</xdr:col>
      <xdr:colOff>114300</xdr:colOff>
      <xdr:row>54</xdr:row>
      <xdr:rowOff>69406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054167"/>
          <a:ext cx="889000" cy="2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154407</xdr:rowOff>
    </xdr:from>
    <xdr:to>
      <xdr:col>45</xdr:col>
      <xdr:colOff>177800</xdr:colOff>
      <xdr:row>52</xdr:row>
      <xdr:rowOff>138767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726907"/>
          <a:ext cx="889000" cy="3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154407</xdr:rowOff>
    </xdr:from>
    <xdr:to>
      <xdr:col>41</xdr:col>
      <xdr:colOff>50800</xdr:colOff>
      <xdr:row>51</xdr:row>
      <xdr:rowOff>49555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726907"/>
          <a:ext cx="889000" cy="6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142793</xdr:rowOff>
    </xdr:from>
    <xdr:to>
      <xdr:col>55</xdr:col>
      <xdr:colOff>50800</xdr:colOff>
      <xdr:row>53</xdr:row>
      <xdr:rowOff>72943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05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165670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18606</xdr:rowOff>
    </xdr:from>
    <xdr:to>
      <xdr:col>50</xdr:col>
      <xdr:colOff>165100</xdr:colOff>
      <xdr:row>54</xdr:row>
      <xdr:rowOff>120206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7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136733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5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87967</xdr:rowOff>
    </xdr:from>
    <xdr:to>
      <xdr:col>46</xdr:col>
      <xdr:colOff>38100</xdr:colOff>
      <xdr:row>53</xdr:row>
      <xdr:rowOff>18117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0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34644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7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103607</xdr:rowOff>
    </xdr:from>
    <xdr:to>
      <xdr:col>41</xdr:col>
      <xdr:colOff>101600</xdr:colOff>
      <xdr:row>51</xdr:row>
      <xdr:rowOff>33757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6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50284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84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170205</xdr:rowOff>
    </xdr:from>
    <xdr:to>
      <xdr:col>36</xdr:col>
      <xdr:colOff>165100</xdr:colOff>
      <xdr:row>51</xdr:row>
      <xdr:rowOff>100355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7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116882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5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105377</xdr:rowOff>
    </xdr:from>
    <xdr:to>
      <xdr:col>54</xdr:col>
      <xdr:colOff>189865</xdr:colOff>
      <xdr:row>79</xdr:row>
      <xdr:rowOff>85685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449777"/>
          <a:ext cx="1270" cy="11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89512</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63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85685</xdr:rowOff>
    </xdr:from>
    <xdr:to>
      <xdr:col>55</xdr:col>
      <xdr:colOff>88900</xdr:colOff>
      <xdr:row>79</xdr:row>
      <xdr:rowOff>85685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63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52054</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22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105377</xdr:rowOff>
    </xdr:from>
    <xdr:to>
      <xdr:col>55</xdr:col>
      <xdr:colOff>88900</xdr:colOff>
      <xdr:row>72</xdr:row>
      <xdr:rowOff>105377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4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68965</xdr:rowOff>
    </xdr:from>
    <xdr:to>
      <xdr:col>55</xdr:col>
      <xdr:colOff>0</xdr:colOff>
      <xdr:row>77</xdr:row>
      <xdr:rowOff>28110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9639300" y="13099165"/>
          <a:ext cx="838200" cy="1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57138</xdr:rowOff>
    </xdr:from>
    <xdr:ext cx="469744"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25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78711</xdr:rowOff>
    </xdr:from>
    <xdr:to>
      <xdr:col>55</xdr:col>
      <xdr:colOff>50800</xdr:colOff>
      <xdr:row>78</xdr:row>
      <xdr:rowOff>8861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8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75823</xdr:rowOff>
    </xdr:from>
    <xdr:to>
      <xdr:col>50</xdr:col>
      <xdr:colOff>114300</xdr:colOff>
      <xdr:row>77</xdr:row>
      <xdr:rowOff>28110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8750300" y="12591673"/>
          <a:ext cx="889000" cy="63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42135</xdr:rowOff>
    </xdr:from>
    <xdr:to>
      <xdr:col>50</xdr:col>
      <xdr:colOff>165100</xdr:colOff>
      <xdr:row>77</xdr:row>
      <xdr:rowOff>143735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24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3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45941</xdr:rowOff>
    </xdr:from>
    <xdr:to>
      <xdr:col>45</xdr:col>
      <xdr:colOff>177800</xdr:colOff>
      <xdr:row>73</xdr:row>
      <xdr:rowOff>75823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7861300" y="12047441"/>
          <a:ext cx="889000" cy="54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156271</xdr:rowOff>
    </xdr:from>
    <xdr:to>
      <xdr:col>46</xdr:col>
      <xdr:colOff>38100</xdr:colOff>
      <xdr:row>77</xdr:row>
      <xdr:rowOff>86421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18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77548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2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45941</xdr:rowOff>
    </xdr:from>
    <xdr:to>
      <xdr:col>41</xdr:col>
      <xdr:colOff>50800</xdr:colOff>
      <xdr:row>71</xdr:row>
      <xdr:rowOff>113215</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2047441"/>
          <a:ext cx="8890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137167</xdr:rowOff>
    </xdr:from>
    <xdr:to>
      <xdr:col>41</xdr:col>
      <xdr:colOff>101600</xdr:colOff>
      <xdr:row>77</xdr:row>
      <xdr:rowOff>67317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58444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111629</xdr:rowOff>
    </xdr:from>
    <xdr:to>
      <xdr:col>36</xdr:col>
      <xdr:colOff>165100</xdr:colOff>
      <xdr:row>77</xdr:row>
      <xdr:rowOff>41779</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18165</xdr:rowOff>
    </xdr:from>
    <xdr:to>
      <xdr:col>55</xdr:col>
      <xdr:colOff>50800</xdr:colOff>
      <xdr:row>76</xdr:row>
      <xdr:rowOff>119765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0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41042</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289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148760</xdr:rowOff>
    </xdr:from>
    <xdr:to>
      <xdr:col>50</xdr:col>
      <xdr:colOff>165100</xdr:colOff>
      <xdr:row>77</xdr:row>
      <xdr:rowOff>78910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1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95438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295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25023</xdr:rowOff>
    </xdr:from>
    <xdr:to>
      <xdr:col>46</xdr:col>
      <xdr:colOff>38100</xdr:colOff>
      <xdr:row>73</xdr:row>
      <xdr:rowOff>126623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254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143150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23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166591</xdr:rowOff>
    </xdr:from>
    <xdr:to>
      <xdr:col>41</xdr:col>
      <xdr:colOff>101600</xdr:colOff>
      <xdr:row>70</xdr:row>
      <xdr:rowOff>96741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19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113268</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17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62415</xdr:rowOff>
    </xdr:from>
    <xdr:to>
      <xdr:col>36</xdr:col>
      <xdr:colOff>165100</xdr:colOff>
      <xdr:row>71</xdr:row>
      <xdr:rowOff>164015</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2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9092</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20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169590</xdr:rowOff>
    </xdr:from>
    <xdr:to>
      <xdr:col>55</xdr:col>
      <xdr:colOff>0</xdr:colOff>
      <xdr:row>95</xdr:row>
      <xdr:rowOff>98400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285890"/>
          <a:ext cx="838200" cy="10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98400</xdr:rowOff>
    </xdr:from>
    <xdr:to>
      <xdr:col>50</xdr:col>
      <xdr:colOff>114300</xdr:colOff>
      <xdr:row>95</xdr:row>
      <xdr:rowOff>129736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386150"/>
          <a:ext cx="889000" cy="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123737</xdr:rowOff>
    </xdr:from>
    <xdr:to>
      <xdr:col>45</xdr:col>
      <xdr:colOff>177800</xdr:colOff>
      <xdr:row>95</xdr:row>
      <xdr:rowOff>129736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411487"/>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104020</xdr:rowOff>
    </xdr:from>
    <xdr:to>
      <xdr:col>41</xdr:col>
      <xdr:colOff>50800</xdr:colOff>
      <xdr:row>95</xdr:row>
      <xdr:rowOff>123737</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6391770"/>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118790</xdr:rowOff>
    </xdr:from>
    <xdr:to>
      <xdr:col>55</xdr:col>
      <xdr:colOff>50800</xdr:colOff>
      <xdr:row>95</xdr:row>
      <xdr:rowOff>48940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2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141667</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0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47600</xdr:rowOff>
    </xdr:from>
    <xdr:to>
      <xdr:col>50</xdr:col>
      <xdr:colOff>165100</xdr:colOff>
      <xdr:row>95</xdr:row>
      <xdr:rowOff>149200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3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165727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1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78936</xdr:rowOff>
    </xdr:from>
    <xdr:to>
      <xdr:col>46</xdr:col>
      <xdr:colOff>38100</xdr:colOff>
      <xdr:row>96</xdr:row>
      <xdr:rowOff>9086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3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25613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72937</xdr:rowOff>
    </xdr:from>
    <xdr:to>
      <xdr:col>41</xdr:col>
      <xdr:colOff>101600</xdr:colOff>
      <xdr:row>96</xdr:row>
      <xdr:rowOff>3087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19614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53220</xdr:rowOff>
    </xdr:from>
    <xdr:to>
      <xdr:col>36</xdr:col>
      <xdr:colOff>165100</xdr:colOff>
      <xdr:row>95</xdr:row>
      <xdr:rowOff>154820</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171347</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1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26598</xdr:rowOff>
    </xdr:from>
    <xdr:to>
      <xdr:col>85</xdr:col>
      <xdr:colOff>127000</xdr:colOff>
      <xdr:row>39</xdr:row>
      <xdr:rowOff>43470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5481300" y="6713148"/>
          <a:ext cx="8382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118038</xdr:rowOff>
    </xdr:from>
    <xdr:to>
      <xdr:col>81</xdr:col>
      <xdr:colOff>50800</xdr:colOff>
      <xdr:row>39</xdr:row>
      <xdr:rowOff>26598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4592300" y="663313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163975</xdr:rowOff>
    </xdr:from>
    <xdr:to>
      <xdr:col>76</xdr:col>
      <xdr:colOff>114300</xdr:colOff>
      <xdr:row>38</xdr:row>
      <xdr:rowOff>118038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3703300" y="6507625"/>
          <a:ext cx="889000" cy="1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125657</xdr:rowOff>
    </xdr:from>
    <xdr:to>
      <xdr:col>71</xdr:col>
      <xdr:colOff>177800</xdr:colOff>
      <xdr:row>37</xdr:row>
      <xdr:rowOff>163975</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814300" y="6469307"/>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164120</xdr:rowOff>
    </xdr:from>
    <xdr:to>
      <xdr:col>85</xdr:col>
      <xdr:colOff>177800</xdr:colOff>
      <xdr:row>39</xdr:row>
      <xdr:rowOff>94270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66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83438</xdr:rowOff>
    </xdr:from>
    <xdr:ext cx="378565"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659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147248</xdr:rowOff>
    </xdr:from>
    <xdr:to>
      <xdr:col>81</xdr:col>
      <xdr:colOff>101600</xdr:colOff>
      <xdr:row>39</xdr:row>
      <xdr:rowOff>77398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666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68525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92017" y="6755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67238</xdr:rowOff>
    </xdr:from>
    <xdr:to>
      <xdr:col>76</xdr:col>
      <xdr:colOff>165100</xdr:colOff>
      <xdr:row>38</xdr:row>
      <xdr:rowOff>168838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658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13914</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357428" y="635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113175</xdr:rowOff>
    </xdr:from>
    <xdr:to>
      <xdr:col>72</xdr:col>
      <xdr:colOff>38100</xdr:colOff>
      <xdr:row>38</xdr:row>
      <xdr:rowOff>43325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64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59852</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468428" y="623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74857</xdr:rowOff>
    </xdr:from>
    <xdr:to>
      <xdr:col>67</xdr:col>
      <xdr:colOff>101600</xdr:colOff>
      <xdr:row>38</xdr:row>
      <xdr:rowOff>5007</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64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167584</xdr:rowOff>
    </xdr:from>
    <xdr:ext cx="469744"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579428" y="65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41287</xdr:rowOff>
    </xdr:from>
    <xdr:to>
      <xdr:col>85</xdr:col>
      <xdr:colOff>127000</xdr:colOff>
      <xdr:row>72</xdr:row>
      <xdr:rowOff>164503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385687"/>
          <a:ext cx="8382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164503</xdr:rowOff>
    </xdr:from>
    <xdr:to>
      <xdr:col>81</xdr:col>
      <xdr:colOff>50800</xdr:colOff>
      <xdr:row>73</xdr:row>
      <xdr:rowOff>38933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508903"/>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38933</xdr:rowOff>
    </xdr:from>
    <xdr:to>
      <xdr:col>76</xdr:col>
      <xdr:colOff>114300</xdr:colOff>
      <xdr:row>73</xdr:row>
      <xdr:rowOff>119995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554783"/>
          <a:ext cx="889000" cy="8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119995</xdr:rowOff>
    </xdr:from>
    <xdr:to>
      <xdr:col>71</xdr:col>
      <xdr:colOff>177800</xdr:colOff>
      <xdr:row>74</xdr:row>
      <xdr:rowOff>29629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635845"/>
          <a:ext cx="889000" cy="8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161937</xdr:rowOff>
    </xdr:from>
    <xdr:to>
      <xdr:col>85</xdr:col>
      <xdr:colOff>177800</xdr:colOff>
      <xdr:row>72</xdr:row>
      <xdr:rowOff>92087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3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114964</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2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113703</xdr:rowOff>
    </xdr:from>
    <xdr:to>
      <xdr:col>81</xdr:col>
      <xdr:colOff>101600</xdr:colOff>
      <xdr:row>73</xdr:row>
      <xdr:rowOff>43853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4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60380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2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159583</xdr:rowOff>
    </xdr:from>
    <xdr:to>
      <xdr:col>76</xdr:col>
      <xdr:colOff>165100</xdr:colOff>
      <xdr:row>73</xdr:row>
      <xdr:rowOff>89733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5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106260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27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69195</xdr:rowOff>
    </xdr:from>
    <xdr:to>
      <xdr:col>72</xdr:col>
      <xdr:colOff>38100</xdr:colOff>
      <xdr:row>73</xdr:row>
      <xdr:rowOff>170795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5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15872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3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150279</xdr:rowOff>
    </xdr:from>
    <xdr:to>
      <xdr:col>67</xdr:col>
      <xdr:colOff>101600</xdr:colOff>
      <xdr:row>74</xdr:row>
      <xdr:rowOff>80429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6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96956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44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107829</xdr:rowOff>
    </xdr:from>
    <xdr:to>
      <xdr:col>85</xdr:col>
      <xdr:colOff>127000</xdr:colOff>
      <xdr:row>98</xdr:row>
      <xdr:rowOff>291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738479"/>
          <a:ext cx="838200" cy="6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107829</xdr:rowOff>
    </xdr:from>
    <xdr:to>
      <xdr:col>81</xdr:col>
      <xdr:colOff>50800</xdr:colOff>
      <xdr:row>98</xdr:row>
      <xdr:rowOff>67768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738479"/>
          <a:ext cx="889000" cy="13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136919</xdr:rowOff>
    </xdr:from>
    <xdr:to>
      <xdr:col>76</xdr:col>
      <xdr:colOff>114300</xdr:colOff>
      <xdr:row>98</xdr:row>
      <xdr:rowOff>67768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67569"/>
          <a:ext cx="889000" cy="10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136919</xdr:rowOff>
    </xdr:from>
    <xdr:to>
      <xdr:col>71</xdr:col>
      <xdr:colOff>177800</xdr:colOff>
      <xdr:row>97</xdr:row>
      <xdr:rowOff>158274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67569"/>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120941</xdr:rowOff>
    </xdr:from>
    <xdr:to>
      <xdr:col>85</xdr:col>
      <xdr:colOff>177800</xdr:colOff>
      <xdr:row>98</xdr:row>
      <xdr:rowOff>51091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99368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3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57029</xdr:rowOff>
    </xdr:from>
    <xdr:to>
      <xdr:col>81</xdr:col>
      <xdr:colOff>101600</xdr:colOff>
      <xdr:row>97</xdr:row>
      <xdr:rowOff>158629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4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16968</xdr:rowOff>
    </xdr:from>
    <xdr:to>
      <xdr:col>76</xdr:col>
      <xdr:colOff>165100</xdr:colOff>
      <xdr:row>98</xdr:row>
      <xdr:rowOff>118568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109695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1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86119</xdr:rowOff>
    </xdr:from>
    <xdr:to>
      <xdr:col>72</xdr:col>
      <xdr:colOff>38100</xdr:colOff>
      <xdr:row>98</xdr:row>
      <xdr:rowOff>16269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32796</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4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107474</xdr:rowOff>
    </xdr:from>
    <xdr:to>
      <xdr:col>67</xdr:col>
      <xdr:colOff>101600</xdr:colOff>
      <xdr:row>98</xdr:row>
      <xdr:rowOff>37624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54151</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5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49860</xdr:rowOff>
    </xdr:from>
    <xdr:to>
      <xdr:col>116</xdr:col>
      <xdr:colOff>63500</xdr:colOff>
      <xdr:row>30</xdr:row>
      <xdr:rowOff>59918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5193360"/>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13513</xdr:rowOff>
    </xdr:from>
    <xdr:to>
      <xdr:col>111</xdr:col>
      <xdr:colOff>177800</xdr:colOff>
      <xdr:row>30</xdr:row>
      <xdr:rowOff>59918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5157013"/>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13513</xdr:rowOff>
    </xdr:from>
    <xdr:to>
      <xdr:col>107</xdr:col>
      <xdr:colOff>50800</xdr:colOff>
      <xdr:row>30</xdr:row>
      <xdr:rowOff>141986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157013"/>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141986</xdr:rowOff>
    </xdr:from>
    <xdr:to>
      <xdr:col>102</xdr:col>
      <xdr:colOff>114300</xdr:colOff>
      <xdr:row>31</xdr:row>
      <xdr:rowOff>26086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5285486"/>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170510</xdr:rowOff>
    </xdr:from>
    <xdr:to>
      <xdr:col>116</xdr:col>
      <xdr:colOff>114300</xdr:colOff>
      <xdr:row>30</xdr:row>
      <xdr:rowOff>100660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1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96562</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0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9118</xdr:rowOff>
    </xdr:from>
    <xdr:to>
      <xdr:col>112</xdr:col>
      <xdr:colOff>38100</xdr:colOff>
      <xdr:row>30</xdr:row>
      <xdr:rowOff>110718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15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127245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492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134163</xdr:rowOff>
    </xdr:from>
    <xdr:to>
      <xdr:col>107</xdr:col>
      <xdr:colOff>101600</xdr:colOff>
      <xdr:row>30</xdr:row>
      <xdr:rowOff>64313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1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80840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488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91186</xdr:rowOff>
    </xdr:from>
    <xdr:to>
      <xdr:col>102</xdr:col>
      <xdr:colOff>165100</xdr:colOff>
      <xdr:row>31</xdr:row>
      <xdr:rowOff>21336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52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37863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0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146736</xdr:rowOff>
    </xdr:from>
    <xdr:to>
      <xdr:col>98</xdr:col>
      <xdr:colOff>38100</xdr:colOff>
      <xdr:row>31</xdr:row>
      <xdr:rowOff>76886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2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93413</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50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160312</xdr:rowOff>
    </xdr:from>
    <xdr:to>
      <xdr:col>116</xdr:col>
      <xdr:colOff>63500</xdr:colOff>
      <xdr:row>58</xdr:row>
      <xdr:rowOff>166675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04412"/>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166675</xdr:rowOff>
    </xdr:from>
    <xdr:to>
      <xdr:col>111</xdr:col>
      <xdr:colOff>177800</xdr:colOff>
      <xdr:row>58</xdr:row>
      <xdr:rowOff>169132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10775"/>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169132</xdr:rowOff>
    </xdr:from>
    <xdr:to>
      <xdr:col>107</xdr:col>
      <xdr:colOff>50800</xdr:colOff>
      <xdr:row>59</xdr:row>
      <xdr:rowOff>197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1323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54966</xdr:rowOff>
    </xdr:from>
    <xdr:to>
      <xdr:col>102</xdr:col>
      <xdr:colOff>114300</xdr:colOff>
      <xdr:row>59</xdr:row>
      <xdr:rowOff>197</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999066"/>
          <a:ext cx="889000" cy="1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109512</xdr:rowOff>
    </xdr:from>
    <xdr:to>
      <xdr:col>116</xdr:col>
      <xdr:colOff>114300</xdr:colOff>
      <xdr:row>59</xdr:row>
      <xdr:rowOff>39662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0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24439</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9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115875</xdr:rowOff>
    </xdr:from>
    <xdr:to>
      <xdr:col>112</xdr:col>
      <xdr:colOff>38100</xdr:colOff>
      <xdr:row>59</xdr:row>
      <xdr:rowOff>46025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37152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1015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118332</xdr:rowOff>
    </xdr:from>
    <xdr:to>
      <xdr:col>107</xdr:col>
      <xdr:colOff>101600</xdr:colOff>
      <xdr:row>59</xdr:row>
      <xdr:rowOff>48482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39609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01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120847</xdr:rowOff>
    </xdr:from>
    <xdr:to>
      <xdr:col>102</xdr:col>
      <xdr:colOff>165100</xdr:colOff>
      <xdr:row>59</xdr:row>
      <xdr:rowOff>50997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42124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0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4166</xdr:rowOff>
    </xdr:from>
    <xdr:to>
      <xdr:col>98</xdr:col>
      <xdr:colOff>38100</xdr:colOff>
      <xdr:row>58</xdr:row>
      <xdr:rowOff>105766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96893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118707</xdr:rowOff>
    </xdr:from>
    <xdr:to>
      <xdr:col>116</xdr:col>
      <xdr:colOff>63500</xdr:colOff>
      <xdr:row>71</xdr:row>
      <xdr:rowOff>155549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291657"/>
          <a:ext cx="8382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155549</xdr:rowOff>
    </xdr:from>
    <xdr:to>
      <xdr:col>111</xdr:col>
      <xdr:colOff>177800</xdr:colOff>
      <xdr:row>72</xdr:row>
      <xdr:rowOff>93066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328499"/>
          <a:ext cx="8890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79311</xdr:rowOff>
    </xdr:from>
    <xdr:to>
      <xdr:col>107</xdr:col>
      <xdr:colOff>50800</xdr:colOff>
      <xdr:row>72</xdr:row>
      <xdr:rowOff>93066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42371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79311</xdr:rowOff>
    </xdr:from>
    <xdr:to>
      <xdr:col>102</xdr:col>
      <xdr:colOff>114300</xdr:colOff>
      <xdr:row>72</xdr:row>
      <xdr:rowOff>153416</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423711"/>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67907</xdr:rowOff>
    </xdr:from>
    <xdr:to>
      <xdr:col>116</xdr:col>
      <xdr:colOff>114300</xdr:colOff>
      <xdr:row>71</xdr:row>
      <xdr:rowOff>169507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2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90784</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09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104749</xdr:rowOff>
    </xdr:from>
    <xdr:to>
      <xdr:col>112</xdr:col>
      <xdr:colOff>38100</xdr:colOff>
      <xdr:row>72</xdr:row>
      <xdr:rowOff>34899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2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51426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0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42266</xdr:rowOff>
    </xdr:from>
    <xdr:to>
      <xdr:col>107</xdr:col>
      <xdr:colOff>101600</xdr:colOff>
      <xdr:row>72</xdr:row>
      <xdr:rowOff>143866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160393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16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28511</xdr:rowOff>
    </xdr:from>
    <xdr:to>
      <xdr:col>102</xdr:col>
      <xdr:colOff>165100</xdr:colOff>
      <xdr:row>72</xdr:row>
      <xdr:rowOff>130111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146638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1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102616</xdr:rowOff>
    </xdr:from>
    <xdr:to>
      <xdr:col>98</xdr:col>
      <xdr:colOff>38100</xdr:colOff>
      <xdr:row>73</xdr:row>
      <xdr:rowOff>32766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49293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2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歳出決算総額は、住民一人当たり</a:t>
          </a:r>
          <a:r>
            <a:rPr kumimoji="1" lang="en-US" altLang="ja-JP" sz="1100">
              <a:solidFill>
                <a:schemeClr val="tx1"/>
              </a:solidFill>
              <a:effectLst/>
              <a:latin typeface="+mn-lt"/>
              <a:ea typeface="+mn-ea"/>
              <a:cs typeface="+mn-cs"/>
            </a:rPr>
            <a:t>608,467</a:t>
          </a:r>
          <a:r>
            <a:rPr kumimoji="1" lang="ja-JP" altLang="ja-JP" sz="1100">
              <a:solidFill>
                <a:schemeClr val="tx1"/>
              </a:solidFill>
              <a:effectLst/>
              <a:latin typeface="+mn-lt"/>
              <a:ea typeface="+mn-ea"/>
              <a:cs typeface="+mn-cs"/>
            </a:rPr>
            <a:t>円となっている。</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主な構成項目である扶助費は、住民一人当たり</a:t>
          </a:r>
          <a:r>
            <a:rPr kumimoji="1" lang="en-US" altLang="ja-JP" sz="1100">
              <a:solidFill>
                <a:schemeClr val="tx1"/>
              </a:solidFill>
              <a:effectLst/>
              <a:latin typeface="+mn-lt"/>
              <a:ea typeface="+mn-ea"/>
              <a:cs typeface="+mn-cs"/>
            </a:rPr>
            <a:t>216,258</a:t>
          </a:r>
          <a:r>
            <a:rPr kumimoji="1" lang="ja-JP" altLang="ja-JP" sz="1100">
              <a:solidFill>
                <a:schemeClr val="tx1"/>
              </a:solidFill>
              <a:effectLst/>
              <a:latin typeface="+mn-lt"/>
              <a:ea typeface="+mn-ea"/>
              <a:cs typeface="+mn-cs"/>
            </a:rPr>
            <a:t>円となっており、原爆被爆関連経費等により類似都市と比較して高い水準で推移している。</a:t>
          </a:r>
          <a:endParaRPr lang="ja-JP" altLang="ja-JP" sz="1100">
            <a:solidFill>
              <a:schemeClr val="tx1"/>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公債費は住民一人当たり</a:t>
          </a:r>
          <a:r>
            <a:rPr kumimoji="1" lang="en-US" altLang="ja-JP" sz="1100">
              <a:solidFill>
                <a:schemeClr val="tx1"/>
              </a:solidFill>
              <a:effectLst/>
              <a:latin typeface="+mn-lt"/>
              <a:ea typeface="+mn-ea"/>
              <a:cs typeface="+mn-cs"/>
            </a:rPr>
            <a:t>69,305</a:t>
          </a:r>
          <a:r>
            <a:rPr kumimoji="1" lang="ja-JP" altLang="ja-JP" sz="1100">
              <a:solidFill>
                <a:schemeClr val="tx1"/>
              </a:solidFill>
              <a:effectLst/>
              <a:latin typeface="+mn-lt"/>
              <a:ea typeface="+mn-ea"/>
              <a:cs typeface="+mn-cs"/>
            </a:rPr>
            <a:t>円となっており</a:t>
          </a:r>
          <a:r>
            <a:rPr kumimoji="1" lang="ja-JP" altLang="en-US" sz="1100">
              <a:solidFill>
                <a:schemeClr val="tx1"/>
              </a:solidFill>
              <a:effectLst/>
              <a:latin typeface="+mn-lt"/>
              <a:ea typeface="+mn-ea"/>
              <a:cs typeface="+mn-cs"/>
            </a:rPr>
            <a:t>、繰上償還などに伴う地方債償還の増などにより</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年度と比較し</a:t>
          </a:r>
          <a:r>
            <a:rPr kumimoji="1" lang="en-US" altLang="ja-JP" sz="1100">
              <a:solidFill>
                <a:schemeClr val="tx1"/>
              </a:solidFill>
              <a:effectLst/>
              <a:latin typeface="+mn-lt"/>
              <a:ea typeface="+mn-ea"/>
              <a:cs typeface="+mn-cs"/>
            </a:rPr>
            <a:t>5,390</a:t>
          </a:r>
          <a:r>
            <a:rPr kumimoji="1" lang="ja-JP" altLang="ja-JP" sz="1100">
              <a:solidFill>
                <a:schemeClr val="tx1"/>
              </a:solidFill>
              <a:effectLst/>
              <a:latin typeface="+mn-lt"/>
              <a:ea typeface="+mn-ea"/>
              <a:cs typeface="+mn-cs"/>
            </a:rPr>
            <a:t>円の増となっており、</a:t>
          </a:r>
          <a:r>
            <a:rPr kumimoji="1" lang="ja-JP" altLang="ja-JP" sz="1100" b="0" i="0" baseline="0">
              <a:solidFill>
                <a:schemeClr val="dk1"/>
              </a:solidFill>
              <a:effectLst/>
              <a:latin typeface="+mn-lt"/>
              <a:ea typeface="+mn-ea"/>
              <a:cs typeface="+mn-cs"/>
            </a:rPr>
            <a:t>類似都市と比較して最も高くなってしている。</a:t>
          </a:r>
          <a:endParaRPr lang="ja-JP" altLang="ja-JP">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人件費は、住民一人当たり</a:t>
          </a:r>
          <a:r>
            <a:rPr kumimoji="1" lang="en-US" altLang="ja-JP" sz="1100">
              <a:solidFill>
                <a:schemeClr val="tx1"/>
              </a:solidFill>
              <a:effectLst/>
              <a:latin typeface="+mn-lt"/>
              <a:ea typeface="+mn-ea"/>
              <a:cs typeface="+mn-cs"/>
            </a:rPr>
            <a:t>69,673</a:t>
          </a:r>
          <a:r>
            <a:rPr kumimoji="1" lang="ja-JP" altLang="ja-JP" sz="1100">
              <a:solidFill>
                <a:schemeClr val="tx1"/>
              </a:solidFill>
              <a:effectLst/>
              <a:latin typeface="+mn-lt"/>
              <a:ea typeface="+mn-ea"/>
              <a:cs typeface="+mn-cs"/>
            </a:rPr>
            <a:t>円となっており、類似団体と同程度である。</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普通建設事業費は住民一人当たり</a:t>
          </a:r>
          <a:r>
            <a:rPr kumimoji="1" lang="en-US" altLang="ja-JP" sz="1100">
              <a:solidFill>
                <a:schemeClr val="tx1"/>
              </a:solidFill>
              <a:effectLst/>
              <a:latin typeface="+mn-lt"/>
              <a:ea typeface="+mn-ea"/>
              <a:cs typeface="+mn-cs"/>
            </a:rPr>
            <a:t>75,171</a:t>
          </a:r>
          <a:r>
            <a:rPr kumimoji="1" lang="ja-JP" altLang="ja-JP" sz="1100">
              <a:solidFill>
                <a:schemeClr val="tx1"/>
              </a:solidFill>
              <a:effectLst/>
              <a:latin typeface="+mn-lt"/>
              <a:ea typeface="+mn-ea"/>
              <a:cs typeface="+mn-cs"/>
            </a:rPr>
            <a:t>円となっており、</a:t>
          </a:r>
          <a:r>
            <a:rPr kumimoji="1" lang="ja-JP" altLang="en-US" sz="1100">
              <a:solidFill>
                <a:schemeClr val="tx1"/>
              </a:solidFill>
              <a:effectLst/>
              <a:latin typeface="+mn-lt"/>
              <a:ea typeface="+mn-ea"/>
              <a:cs typeface="+mn-cs"/>
            </a:rPr>
            <a:t>優良建築物等整備事業費が減となったものの、新東工場建設事業が増したことなどにより、</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年度と比較し</a:t>
          </a:r>
          <a:r>
            <a:rPr kumimoji="1" lang="en-US" altLang="ja-JP" sz="1100">
              <a:solidFill>
                <a:schemeClr val="tx1"/>
              </a:solidFill>
              <a:effectLst/>
              <a:latin typeface="+mn-lt"/>
              <a:ea typeface="+mn-ea"/>
              <a:cs typeface="+mn-cs"/>
            </a:rPr>
            <a:t>11,481</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a:t>
          </a:r>
          <a:r>
            <a:rPr kumimoji="1" lang="ja-JP" altLang="en-US" sz="1100">
              <a:solidFill>
                <a:schemeClr val="tx1"/>
              </a:solidFill>
              <a:effectLst/>
              <a:latin typeface="+mn-lt"/>
              <a:ea typeface="+mn-ea"/>
              <a:cs typeface="+mn-cs"/>
            </a:rPr>
            <a:t>なっており</a:t>
          </a:r>
          <a:r>
            <a:rPr kumimoji="1" lang="ja-JP" altLang="ja-JP" sz="1100">
              <a:solidFill>
                <a:schemeClr val="tx1"/>
              </a:solidFill>
              <a:effectLst/>
              <a:latin typeface="+mn-lt"/>
              <a:ea typeface="+mn-ea"/>
              <a:cs typeface="+mn-cs"/>
            </a:rPr>
            <a:t>、依然として類似都市と比較して高い水準で推移している。</a:t>
          </a:r>
          <a:endParaRPr lang="ja-JP" altLang="ja-JP" sz="11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390,551
385,642
405.69
241,262,282
237,637,609
1,185,115
102,172,438
255,972,442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97028</xdr:rowOff>
    </xdr:from>
    <xdr:to>
      <xdr:col>24</xdr:col>
      <xdr:colOff>63500</xdr:colOff>
      <xdr:row>34</xdr:row>
      <xdr:rowOff>113792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632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113792</xdr:rowOff>
    </xdr:from>
    <xdr:to>
      <xdr:col>19</xdr:col>
      <xdr:colOff>177800</xdr:colOff>
      <xdr:row>35</xdr:row>
      <xdr:rowOff>17018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3092"/>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17018</xdr:rowOff>
    </xdr:from>
    <xdr:to>
      <xdr:col>15</xdr:col>
      <xdr:colOff>50800</xdr:colOff>
      <xdr:row>35</xdr:row>
      <xdr:rowOff>75692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7768"/>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75692</xdr:rowOff>
    </xdr:from>
    <xdr:to>
      <xdr:col>10</xdr:col>
      <xdr:colOff>114300</xdr:colOff>
      <xdr:row>35</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6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46228</xdr:rowOff>
    </xdr:from>
    <xdr:to>
      <xdr:col>24</xdr:col>
      <xdr:colOff>114300</xdr:colOff>
      <xdr:row>34</xdr:row>
      <xdr:rowOff>147828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69105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62992</xdr:rowOff>
    </xdr:from>
    <xdr:to>
      <xdr:col>20</xdr:col>
      <xdr:colOff>38100</xdr:colOff>
      <xdr:row>34</xdr:row>
      <xdr:rowOff>164592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9669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137668</xdr:rowOff>
    </xdr:from>
    <xdr:to>
      <xdr:col>15</xdr:col>
      <xdr:colOff>101600</xdr:colOff>
      <xdr:row>35</xdr:row>
      <xdr:rowOff>67818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84345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24892</xdr:rowOff>
    </xdr:from>
    <xdr:to>
      <xdr:col>10</xdr:col>
      <xdr:colOff>165100</xdr:colOff>
      <xdr:row>35</xdr:row>
      <xdr:rowOff>126492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143019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24892</xdr:rowOff>
    </xdr:from>
    <xdr:to>
      <xdr:col>6</xdr:col>
      <xdr:colOff>38100</xdr:colOff>
      <xdr:row>35</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153242</xdr:rowOff>
    </xdr:from>
    <xdr:to>
      <xdr:col>24</xdr:col>
      <xdr:colOff>63500</xdr:colOff>
      <xdr:row>58</xdr:row>
      <xdr:rowOff>19620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25892"/>
          <a:ext cx="838200" cy="3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127867</xdr:rowOff>
    </xdr:from>
    <xdr:to>
      <xdr:col>19</xdr:col>
      <xdr:colOff>177800</xdr:colOff>
      <xdr:row>58</xdr:row>
      <xdr:rowOff>19620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29067"/>
          <a:ext cx="889000" cy="23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115545</xdr:rowOff>
    </xdr:from>
    <xdr:to>
      <xdr:col>15</xdr:col>
      <xdr:colOff>50800</xdr:colOff>
      <xdr:row>56</xdr:row>
      <xdr:rowOff>127867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16745"/>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13415</xdr:rowOff>
    </xdr:from>
    <xdr:to>
      <xdr:col>10</xdr:col>
      <xdr:colOff>114300</xdr:colOff>
      <xdr:row>56</xdr:row>
      <xdr:rowOff>115545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57365"/>
          <a:ext cx="889000" cy="9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102442</xdr:rowOff>
    </xdr:from>
    <xdr:to>
      <xdr:col>24</xdr:col>
      <xdr:colOff>114300</xdr:colOff>
      <xdr:row>58</xdr:row>
      <xdr:rowOff>32592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125319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140270</xdr:rowOff>
    </xdr:from>
    <xdr:to>
      <xdr:col>20</xdr:col>
      <xdr:colOff>38100</xdr:colOff>
      <xdr:row>58</xdr:row>
      <xdr:rowOff>70420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86947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8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77067</xdr:rowOff>
    </xdr:from>
    <xdr:to>
      <xdr:col>15</xdr:col>
      <xdr:colOff>101600</xdr:colOff>
      <xdr:row>57</xdr:row>
      <xdr:rowOff>7217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23744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5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64745</xdr:rowOff>
    </xdr:from>
    <xdr:to>
      <xdr:col>10</xdr:col>
      <xdr:colOff>165100</xdr:colOff>
      <xdr:row>56</xdr:row>
      <xdr:rowOff>166345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11422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134065</xdr:rowOff>
    </xdr:from>
    <xdr:to>
      <xdr:col>6</xdr:col>
      <xdr:colOff>38100</xdr:colOff>
      <xdr:row>51</xdr:row>
      <xdr:rowOff>64215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80742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8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56185</xdr:rowOff>
    </xdr:from>
    <xdr:to>
      <xdr:col>24</xdr:col>
      <xdr:colOff>63500</xdr:colOff>
      <xdr:row>74</xdr:row>
      <xdr:rowOff>142161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43485"/>
          <a:ext cx="838200" cy="8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142161</xdr:rowOff>
    </xdr:from>
    <xdr:to>
      <xdr:col>19</xdr:col>
      <xdr:colOff>177800</xdr:colOff>
      <xdr:row>75</xdr:row>
      <xdr:rowOff>82855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29461"/>
          <a:ext cx="889000" cy="11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14321</xdr:rowOff>
    </xdr:from>
    <xdr:to>
      <xdr:col>15</xdr:col>
      <xdr:colOff>50800</xdr:colOff>
      <xdr:row>75</xdr:row>
      <xdr:rowOff>82855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73071"/>
          <a:ext cx="8890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14321</xdr:rowOff>
    </xdr:from>
    <xdr:to>
      <xdr:col>10</xdr:col>
      <xdr:colOff>114300</xdr:colOff>
      <xdr:row>76</xdr:row>
      <xdr:rowOff>70670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73071"/>
          <a:ext cx="889000" cy="2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5385</xdr:rowOff>
    </xdr:from>
    <xdr:to>
      <xdr:col>24</xdr:col>
      <xdr:colOff>114300</xdr:colOff>
      <xdr:row>74</xdr:row>
      <xdr:rowOff>106985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28262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4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91361</xdr:rowOff>
    </xdr:from>
    <xdr:to>
      <xdr:col>20</xdr:col>
      <xdr:colOff>38100</xdr:colOff>
      <xdr:row>75</xdr:row>
      <xdr:rowOff>21511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38038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5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32055</xdr:rowOff>
    </xdr:from>
    <xdr:to>
      <xdr:col>15</xdr:col>
      <xdr:colOff>101600</xdr:colOff>
      <xdr:row>75</xdr:row>
      <xdr:rowOff>133655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150182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6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134971</xdr:rowOff>
    </xdr:from>
    <xdr:to>
      <xdr:col>10</xdr:col>
      <xdr:colOff>165100</xdr:colOff>
      <xdr:row>75</xdr:row>
      <xdr:rowOff>65121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2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81648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9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19870</xdr:rowOff>
    </xdr:from>
    <xdr:to>
      <xdr:col>6</xdr:col>
      <xdr:colOff>38100</xdr:colOff>
      <xdr:row>76</xdr:row>
      <xdr:rowOff>121470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137997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2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77795</xdr:rowOff>
    </xdr:from>
    <xdr:to>
      <xdr:col>24</xdr:col>
      <xdr:colOff>63500</xdr:colOff>
      <xdr:row>90</xdr:row>
      <xdr:rowOff>95535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508295"/>
          <a:ext cx="8382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77795</xdr:rowOff>
    </xdr:from>
    <xdr:to>
      <xdr:col>19</xdr:col>
      <xdr:colOff>177800</xdr:colOff>
      <xdr:row>91</xdr:row>
      <xdr:rowOff>2082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508295"/>
          <a:ext cx="889000" cy="9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154398</xdr:rowOff>
    </xdr:from>
    <xdr:to>
      <xdr:col>15</xdr:col>
      <xdr:colOff>50800</xdr:colOff>
      <xdr:row>91</xdr:row>
      <xdr:rowOff>2082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584898"/>
          <a:ext cx="8890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154398</xdr:rowOff>
    </xdr:from>
    <xdr:to>
      <xdr:col>10</xdr:col>
      <xdr:colOff>114300</xdr:colOff>
      <xdr:row>92</xdr:row>
      <xdr:rowOff>7821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84898"/>
          <a:ext cx="889000" cy="19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44735</xdr:rowOff>
    </xdr:from>
    <xdr:to>
      <xdr:col>24</xdr:col>
      <xdr:colOff>114300</xdr:colOff>
      <xdr:row>90</xdr:row>
      <xdr:rowOff>146335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4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169212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4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26995</xdr:rowOff>
    </xdr:from>
    <xdr:to>
      <xdr:col>20</xdr:col>
      <xdr:colOff>38100</xdr:colOff>
      <xdr:row>90</xdr:row>
      <xdr:rowOff>128595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4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145122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2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122732</xdr:rowOff>
    </xdr:from>
    <xdr:to>
      <xdr:col>15</xdr:col>
      <xdr:colOff>101600</xdr:colOff>
      <xdr:row>91</xdr:row>
      <xdr:rowOff>52882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69409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2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103598</xdr:rowOff>
    </xdr:from>
    <xdr:to>
      <xdr:col>10</xdr:col>
      <xdr:colOff>165100</xdr:colOff>
      <xdr:row>91</xdr:row>
      <xdr:rowOff>33748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5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50275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128471</xdr:rowOff>
    </xdr:from>
    <xdr:to>
      <xdr:col>6</xdr:col>
      <xdr:colOff>38100</xdr:colOff>
      <xdr:row>92</xdr:row>
      <xdr:rowOff>58621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7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75148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5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108610</xdr:rowOff>
    </xdr:from>
    <xdr:to>
      <xdr:col>55</xdr:col>
      <xdr:colOff>0</xdr:colOff>
      <xdr:row>55</xdr:row>
      <xdr:rowOff>132842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38360"/>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108610</xdr:rowOff>
    </xdr:from>
    <xdr:to>
      <xdr:col>50</xdr:col>
      <xdr:colOff>114300</xdr:colOff>
      <xdr:row>55</xdr:row>
      <xdr:rowOff>119812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38360"/>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119812</xdr:rowOff>
    </xdr:from>
    <xdr:to>
      <xdr:col>45</xdr:col>
      <xdr:colOff>177800</xdr:colOff>
      <xdr:row>56</xdr:row>
      <xdr:rowOff>2769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49562"/>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123012</xdr:rowOff>
    </xdr:from>
    <xdr:to>
      <xdr:col>41</xdr:col>
      <xdr:colOff>50800</xdr:colOff>
      <xdr:row>56</xdr:row>
      <xdr:rowOff>2769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52762"/>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82042</xdr:rowOff>
    </xdr:from>
    <xdr:to>
      <xdr:col>55</xdr:col>
      <xdr:colOff>50800</xdr:colOff>
      <xdr:row>56</xdr:row>
      <xdr:rowOff>12192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104919</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57810</xdr:rowOff>
    </xdr:from>
    <xdr:to>
      <xdr:col>50</xdr:col>
      <xdr:colOff>165100</xdr:colOff>
      <xdr:row>55</xdr:row>
      <xdr:rowOff>159410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4487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2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69012</xdr:rowOff>
    </xdr:from>
    <xdr:to>
      <xdr:col>46</xdr:col>
      <xdr:colOff>38100</xdr:colOff>
      <xdr:row>55</xdr:row>
      <xdr:rowOff>170612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9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15689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2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123419</xdr:rowOff>
    </xdr:from>
    <xdr:to>
      <xdr:col>41</xdr:col>
      <xdr:colOff>101600</xdr:colOff>
      <xdr:row>56</xdr:row>
      <xdr:rowOff>53569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70096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32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72212</xdr:rowOff>
    </xdr:from>
    <xdr:to>
      <xdr:col>36</xdr:col>
      <xdr:colOff>165100</xdr:colOff>
      <xdr:row>56</xdr:row>
      <xdr:rowOff>2362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18889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131699</xdr:rowOff>
    </xdr:from>
    <xdr:to>
      <xdr:col>55</xdr:col>
      <xdr:colOff>0</xdr:colOff>
      <xdr:row>78</xdr:row>
      <xdr:rowOff>37230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33349"/>
          <a:ext cx="838200" cy="7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131699</xdr:rowOff>
    </xdr:from>
    <xdr:to>
      <xdr:col>50</xdr:col>
      <xdr:colOff>114300</xdr:colOff>
      <xdr:row>77</xdr:row>
      <xdr:rowOff>147110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33349"/>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152768</xdr:rowOff>
    </xdr:from>
    <xdr:to>
      <xdr:col>45</xdr:col>
      <xdr:colOff>177800</xdr:colOff>
      <xdr:row>77</xdr:row>
      <xdr:rowOff>147110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668618"/>
          <a:ext cx="889000" cy="6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152768</xdr:rowOff>
    </xdr:from>
    <xdr:to>
      <xdr:col>41</xdr:col>
      <xdr:colOff>50800</xdr:colOff>
      <xdr:row>74</xdr:row>
      <xdr:rowOff>111411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668618"/>
          <a:ext cx="889000" cy="1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157880</xdr:rowOff>
    </xdr:from>
    <xdr:to>
      <xdr:col>55</xdr:col>
      <xdr:colOff>50800</xdr:colOff>
      <xdr:row>78</xdr:row>
      <xdr:rowOff>88030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136307</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80899</xdr:rowOff>
    </xdr:from>
    <xdr:to>
      <xdr:col>50</xdr:col>
      <xdr:colOff>165100</xdr:colOff>
      <xdr:row>78</xdr:row>
      <xdr:rowOff>11049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37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96310</xdr:rowOff>
    </xdr:from>
    <xdr:to>
      <xdr:col>46</xdr:col>
      <xdr:colOff>38100</xdr:colOff>
      <xdr:row>78</xdr:row>
      <xdr:rowOff>26460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17587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101968</xdr:rowOff>
    </xdr:from>
    <xdr:to>
      <xdr:col>41</xdr:col>
      <xdr:colOff>101600</xdr:colOff>
      <xdr:row>74</xdr:row>
      <xdr:rowOff>32118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6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48645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3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60611</xdr:rowOff>
    </xdr:from>
    <xdr:to>
      <xdr:col>36</xdr:col>
      <xdr:colOff>165100</xdr:colOff>
      <xdr:row>74</xdr:row>
      <xdr:rowOff>162211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7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7288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2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30448</xdr:rowOff>
    </xdr:from>
    <xdr:to>
      <xdr:col>55</xdr:col>
      <xdr:colOff>0</xdr:colOff>
      <xdr:row>95</xdr:row>
      <xdr:rowOff>65520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18198"/>
          <a:ext cx="838200" cy="3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30448</xdr:rowOff>
    </xdr:from>
    <xdr:to>
      <xdr:col>50</xdr:col>
      <xdr:colOff>114300</xdr:colOff>
      <xdr:row>95</xdr:row>
      <xdr:rowOff>31477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18198"/>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12979</xdr:rowOff>
    </xdr:from>
    <xdr:to>
      <xdr:col>45</xdr:col>
      <xdr:colOff>177800</xdr:colOff>
      <xdr:row>95</xdr:row>
      <xdr:rowOff>31477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00729"/>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12979</xdr:rowOff>
    </xdr:from>
    <xdr:to>
      <xdr:col>41</xdr:col>
      <xdr:colOff>50800</xdr:colOff>
      <xdr:row>95</xdr:row>
      <xdr:rowOff>35058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00729"/>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14720</xdr:rowOff>
    </xdr:from>
    <xdr:to>
      <xdr:col>55</xdr:col>
      <xdr:colOff>50800</xdr:colOff>
      <xdr:row>95</xdr:row>
      <xdr:rowOff>116320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37597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151098</xdr:rowOff>
    </xdr:from>
    <xdr:to>
      <xdr:col>50</xdr:col>
      <xdr:colOff>165100</xdr:colOff>
      <xdr:row>95</xdr:row>
      <xdr:rowOff>81248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97775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152127</xdr:rowOff>
    </xdr:from>
    <xdr:to>
      <xdr:col>46</xdr:col>
      <xdr:colOff>38100</xdr:colOff>
      <xdr:row>95</xdr:row>
      <xdr:rowOff>82277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98804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133629</xdr:rowOff>
    </xdr:from>
    <xdr:to>
      <xdr:col>41</xdr:col>
      <xdr:colOff>101600</xdr:colOff>
      <xdr:row>95</xdr:row>
      <xdr:rowOff>63779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80306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155708</xdr:rowOff>
    </xdr:from>
    <xdr:to>
      <xdr:col>36</xdr:col>
      <xdr:colOff>165100</xdr:colOff>
      <xdr:row>95</xdr:row>
      <xdr:rowOff>85858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102385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89299</xdr:rowOff>
    </xdr:from>
    <xdr:to>
      <xdr:col>85</xdr:col>
      <xdr:colOff>127000</xdr:colOff>
      <xdr:row>37</xdr:row>
      <xdr:rowOff>167132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32949"/>
          <a:ext cx="83820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167132</xdr:rowOff>
    </xdr:from>
    <xdr:to>
      <xdr:col>81</xdr:col>
      <xdr:colOff>50800</xdr:colOff>
      <xdr:row>38</xdr:row>
      <xdr:rowOff>15385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10782"/>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156899</xdr:rowOff>
    </xdr:from>
    <xdr:to>
      <xdr:col>76</xdr:col>
      <xdr:colOff>114300</xdr:colOff>
      <xdr:row>38</xdr:row>
      <xdr:rowOff>15385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00549"/>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108131</xdr:rowOff>
    </xdr:from>
    <xdr:to>
      <xdr:col>71</xdr:col>
      <xdr:colOff>177800</xdr:colOff>
      <xdr:row>37</xdr:row>
      <xdr:rowOff>156899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80331"/>
          <a:ext cx="889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38499</xdr:rowOff>
    </xdr:from>
    <xdr:to>
      <xdr:col>85</xdr:col>
      <xdr:colOff>177800</xdr:colOff>
      <xdr:row>37</xdr:row>
      <xdr:rowOff>140099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16926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116332</xdr:rowOff>
    </xdr:from>
    <xdr:to>
      <xdr:col>81</xdr:col>
      <xdr:colOff>101600</xdr:colOff>
      <xdr:row>38</xdr:row>
      <xdr:rowOff>46482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136035</xdr:rowOff>
    </xdr:from>
    <xdr:to>
      <xdr:col>76</xdr:col>
      <xdr:colOff>165100</xdr:colOff>
      <xdr:row>38</xdr:row>
      <xdr:rowOff>66185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57312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7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106099</xdr:rowOff>
    </xdr:from>
    <xdr:to>
      <xdr:col>72</xdr:col>
      <xdr:colOff>38100</xdr:colOff>
      <xdr:row>38</xdr:row>
      <xdr:rowOff>36249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27377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57331</xdr:rowOff>
    </xdr:from>
    <xdr:to>
      <xdr:col>67</xdr:col>
      <xdr:colOff>101600</xdr:colOff>
      <xdr:row>36</xdr:row>
      <xdr:rowOff>158931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82596</xdr:rowOff>
    </xdr:from>
    <xdr:to>
      <xdr:col>85</xdr:col>
      <xdr:colOff>127000</xdr:colOff>
      <xdr:row>56</xdr:row>
      <xdr:rowOff>61542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12346"/>
          <a:ext cx="838200" cy="1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35470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122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61542</xdr:rowOff>
    </xdr:from>
    <xdr:to>
      <xdr:col>81</xdr:col>
      <xdr:colOff>50800</xdr:colOff>
      <xdr:row>57</xdr:row>
      <xdr:rowOff>16919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62742"/>
          <a:ext cx="889000" cy="12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47990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22428</xdr:rowOff>
    </xdr:from>
    <xdr:to>
      <xdr:col>76</xdr:col>
      <xdr:colOff>114300</xdr:colOff>
      <xdr:row>57</xdr:row>
      <xdr:rowOff>16919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23628"/>
          <a:ext cx="889000" cy="16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80863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22428</xdr:rowOff>
    </xdr:from>
    <xdr:to>
      <xdr:col>71</xdr:col>
      <xdr:colOff>177800</xdr:colOff>
      <xdr:row>56</xdr:row>
      <xdr:rowOff>44717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2362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31796</xdr:rowOff>
    </xdr:from>
    <xdr:to>
      <xdr:col>85</xdr:col>
      <xdr:colOff>177800</xdr:colOff>
      <xdr:row>55</xdr:row>
      <xdr:rowOff>133396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10223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10742</xdr:rowOff>
    </xdr:from>
    <xdr:to>
      <xdr:col>81</xdr:col>
      <xdr:colOff>101600</xdr:colOff>
      <xdr:row>56</xdr:row>
      <xdr:rowOff>112342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1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103469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0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137569</xdr:rowOff>
    </xdr:from>
    <xdr:to>
      <xdr:col>76</xdr:col>
      <xdr:colOff>165100</xdr:colOff>
      <xdr:row>57</xdr:row>
      <xdr:rowOff>67719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58846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3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143078</xdr:rowOff>
    </xdr:from>
    <xdr:to>
      <xdr:col>72</xdr:col>
      <xdr:colOff>38100</xdr:colOff>
      <xdr:row>56</xdr:row>
      <xdr:rowOff>73228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64355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165367</xdr:rowOff>
    </xdr:from>
    <xdr:to>
      <xdr:col>67</xdr:col>
      <xdr:colOff>101600</xdr:colOff>
      <xdr:row>56</xdr:row>
      <xdr:rowOff>95517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86644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26597</xdr:rowOff>
    </xdr:from>
    <xdr:to>
      <xdr:col>85</xdr:col>
      <xdr:colOff>127000</xdr:colOff>
      <xdr:row>79</xdr:row>
      <xdr:rowOff>43470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71147"/>
          <a:ext cx="8382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118038</xdr:rowOff>
    </xdr:from>
    <xdr:to>
      <xdr:col>81</xdr:col>
      <xdr:colOff>50800</xdr:colOff>
      <xdr:row>79</xdr:row>
      <xdr:rowOff>26597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91138"/>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163974</xdr:rowOff>
    </xdr:from>
    <xdr:to>
      <xdr:col>76</xdr:col>
      <xdr:colOff>114300</xdr:colOff>
      <xdr:row>78</xdr:row>
      <xdr:rowOff>118038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365624"/>
          <a:ext cx="889000" cy="12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125657</xdr:rowOff>
    </xdr:from>
    <xdr:to>
      <xdr:col>71</xdr:col>
      <xdr:colOff>177800</xdr:colOff>
      <xdr:row>77</xdr:row>
      <xdr:rowOff>163974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327307"/>
          <a:ext cx="889000" cy="3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164120</xdr:rowOff>
    </xdr:from>
    <xdr:to>
      <xdr:col>85</xdr:col>
      <xdr:colOff>177800</xdr:colOff>
      <xdr:row>79</xdr:row>
      <xdr:rowOff>94270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83438</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147247</xdr:rowOff>
    </xdr:from>
    <xdr:to>
      <xdr:col>81</xdr:col>
      <xdr:colOff>101600</xdr:colOff>
      <xdr:row>79</xdr:row>
      <xdr:rowOff>77397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68524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13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67238</xdr:rowOff>
    </xdr:from>
    <xdr:to>
      <xdr:col>76</xdr:col>
      <xdr:colOff>165100</xdr:colOff>
      <xdr:row>78</xdr:row>
      <xdr:rowOff>168838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21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113174</xdr:rowOff>
    </xdr:from>
    <xdr:to>
      <xdr:col>72</xdr:col>
      <xdr:colOff>38100</xdr:colOff>
      <xdr:row>78</xdr:row>
      <xdr:rowOff>43324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31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59851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09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74857</xdr:rowOff>
    </xdr:from>
    <xdr:to>
      <xdr:col>67</xdr:col>
      <xdr:colOff>101600</xdr:colOff>
      <xdr:row>78</xdr:row>
      <xdr:rowOff>5007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2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167584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36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41287</xdr:rowOff>
    </xdr:from>
    <xdr:to>
      <xdr:col>85</xdr:col>
      <xdr:colOff>127000</xdr:colOff>
      <xdr:row>92</xdr:row>
      <xdr:rowOff>164503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5814687"/>
          <a:ext cx="8382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164503</xdr:rowOff>
    </xdr:from>
    <xdr:to>
      <xdr:col>81</xdr:col>
      <xdr:colOff>50800</xdr:colOff>
      <xdr:row>93</xdr:row>
      <xdr:rowOff>38933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937903"/>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38933</xdr:rowOff>
    </xdr:from>
    <xdr:to>
      <xdr:col>76</xdr:col>
      <xdr:colOff>114300</xdr:colOff>
      <xdr:row>93</xdr:row>
      <xdr:rowOff>119994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983783"/>
          <a:ext cx="889000" cy="8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119994</xdr:rowOff>
    </xdr:from>
    <xdr:to>
      <xdr:col>71</xdr:col>
      <xdr:colOff>177800</xdr:colOff>
      <xdr:row>94</xdr:row>
      <xdr:rowOff>29629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064844"/>
          <a:ext cx="889000" cy="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161937</xdr:rowOff>
    </xdr:from>
    <xdr:to>
      <xdr:col>85</xdr:col>
      <xdr:colOff>177800</xdr:colOff>
      <xdr:row>92</xdr:row>
      <xdr:rowOff>92087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7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114964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113703</xdr:rowOff>
    </xdr:from>
    <xdr:to>
      <xdr:col>81</xdr:col>
      <xdr:colOff>101600</xdr:colOff>
      <xdr:row>93</xdr:row>
      <xdr:rowOff>43853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88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60380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66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159583</xdr:rowOff>
    </xdr:from>
    <xdr:to>
      <xdr:col>76</xdr:col>
      <xdr:colOff>165100</xdr:colOff>
      <xdr:row>93</xdr:row>
      <xdr:rowOff>89733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9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106260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69194</xdr:rowOff>
    </xdr:from>
    <xdr:to>
      <xdr:col>72</xdr:col>
      <xdr:colOff>38100</xdr:colOff>
      <xdr:row>93</xdr:row>
      <xdr:rowOff>170794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1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15871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7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150279</xdr:rowOff>
    </xdr:from>
    <xdr:to>
      <xdr:col>67</xdr:col>
      <xdr:colOff>101600</xdr:colOff>
      <xdr:row>94</xdr:row>
      <xdr:rowOff>80429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96956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87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91884</xdr:rowOff>
    </xdr:from>
    <xdr:to>
      <xdr:col>116</xdr:col>
      <xdr:colOff>63500</xdr:colOff>
      <xdr:row>35</xdr:row>
      <xdr:rowOff>94933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235384"/>
          <a:ext cx="838200" cy="8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94933</xdr:rowOff>
    </xdr:from>
    <xdr:to>
      <xdr:col>111</xdr:col>
      <xdr:colOff>177800</xdr:colOff>
      <xdr:row>35</xdr:row>
      <xdr:rowOff>100457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095683"/>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37990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100457</xdr:rowOff>
    </xdr:from>
    <xdr:to>
      <xdr:col>107</xdr:col>
      <xdr:colOff>50800</xdr:colOff>
      <xdr:row>37</xdr:row>
      <xdr:rowOff>133223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101207"/>
          <a:ext cx="889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125032</xdr:rowOff>
    </xdr:from>
    <xdr:to>
      <xdr:col>102</xdr:col>
      <xdr:colOff>114300</xdr:colOff>
      <xdr:row>37</xdr:row>
      <xdr:rowOff>133223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297232"/>
          <a:ext cx="889000" cy="17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31322</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717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32656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41084</xdr:rowOff>
    </xdr:from>
    <xdr:to>
      <xdr:col>116</xdr:col>
      <xdr:colOff>114300</xdr:colOff>
      <xdr:row>30</xdr:row>
      <xdr:rowOff>142684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18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165561</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13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44133</xdr:rowOff>
    </xdr:from>
    <xdr:to>
      <xdr:col>112</xdr:col>
      <xdr:colOff>38100</xdr:colOff>
      <xdr:row>35</xdr:row>
      <xdr:rowOff>145733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0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162260</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582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49657</xdr:rowOff>
    </xdr:from>
    <xdr:to>
      <xdr:col>107</xdr:col>
      <xdr:colOff>101600</xdr:colOff>
      <xdr:row>35</xdr:row>
      <xdr:rowOff>151257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0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167784</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582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82423</xdr:rowOff>
    </xdr:from>
    <xdr:to>
      <xdr:col>102</xdr:col>
      <xdr:colOff>165100</xdr:colOff>
      <xdr:row>38</xdr:row>
      <xdr:rowOff>12573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29100</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620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74232</xdr:rowOff>
    </xdr:from>
    <xdr:to>
      <xdr:col>98</xdr:col>
      <xdr:colOff>38100</xdr:colOff>
      <xdr:row>37</xdr:row>
      <xdr:rowOff>4382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2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20909</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602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総務費は、住民一人当たり</a:t>
          </a:r>
          <a:r>
            <a:rPr kumimoji="1" lang="en-US" altLang="ja-JP" sz="1100">
              <a:solidFill>
                <a:schemeClr val="tx1"/>
              </a:solidFill>
              <a:effectLst/>
              <a:latin typeface="+mn-lt"/>
              <a:ea typeface="+mn-ea"/>
              <a:cs typeface="+mn-cs"/>
            </a:rPr>
            <a:t>56,506</a:t>
          </a:r>
          <a:r>
            <a:rPr kumimoji="1" lang="ja-JP" altLang="ja-JP" sz="1100">
              <a:solidFill>
                <a:schemeClr val="tx1"/>
              </a:solidFill>
              <a:effectLst/>
              <a:latin typeface="+mn-lt"/>
              <a:ea typeface="+mn-ea"/>
              <a:cs typeface="+mn-cs"/>
            </a:rPr>
            <a:t>円となっており、類似団体平均に比べやや高い状況となっている</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民生費は、住民一人当たり</a:t>
          </a:r>
          <a:r>
            <a:rPr kumimoji="1" lang="en-US" altLang="ja-JP" sz="1100">
              <a:solidFill>
                <a:schemeClr val="tx1"/>
              </a:solidFill>
              <a:effectLst/>
              <a:latin typeface="+mn-lt"/>
              <a:ea typeface="+mn-ea"/>
              <a:cs typeface="+mn-cs"/>
            </a:rPr>
            <a:t>260,960</a:t>
          </a:r>
          <a:r>
            <a:rPr kumimoji="1" lang="ja-JP" altLang="ja-JP" sz="1100">
              <a:solidFill>
                <a:schemeClr val="tx1"/>
              </a:solidFill>
              <a:effectLst/>
              <a:latin typeface="+mn-lt"/>
              <a:ea typeface="+mn-ea"/>
              <a:cs typeface="+mn-cs"/>
            </a:rPr>
            <a:t>円となっており、類似団体平均に比べ高い状況となっている。これは、生活保護にかかる被保護率が高く、生活保護費にかかる扶助費が高いことが主な要因である。</a:t>
          </a:r>
          <a:endParaRPr lang="ja-JP" altLang="ja-JP" sz="1100">
            <a:solidFill>
              <a:schemeClr val="tx1"/>
            </a:solidFill>
            <a:effectLst/>
          </a:endParaRPr>
        </a:p>
        <a:p>
          <a:r>
            <a:rPr kumimoji="1" lang="ja-JP" altLang="ja-JP" sz="1100">
              <a:solidFill>
                <a:schemeClr val="tx1"/>
              </a:solidFill>
              <a:effectLst/>
              <a:latin typeface="+mn-lt"/>
              <a:ea typeface="+mn-ea"/>
              <a:cs typeface="+mn-cs"/>
            </a:rPr>
            <a:t>衛生費は、住民一人当たり</a:t>
          </a:r>
          <a:r>
            <a:rPr kumimoji="1" lang="en-US" altLang="ja-JP" sz="1100">
              <a:solidFill>
                <a:schemeClr val="tx1"/>
              </a:solidFill>
              <a:effectLst/>
              <a:latin typeface="+mn-lt"/>
              <a:ea typeface="+mn-ea"/>
              <a:cs typeface="+mn-cs"/>
            </a:rPr>
            <a:t>81,932</a:t>
          </a:r>
          <a:r>
            <a:rPr kumimoji="1" lang="ja-JP" altLang="ja-JP" sz="1100">
              <a:solidFill>
                <a:schemeClr val="tx1"/>
              </a:solidFill>
              <a:effectLst/>
              <a:latin typeface="+mn-lt"/>
              <a:ea typeface="+mn-ea"/>
              <a:cs typeface="+mn-cs"/>
            </a:rPr>
            <a:t>円となっており、類似団体内で</a:t>
          </a:r>
          <a:r>
            <a:rPr kumimoji="1" lang="ja-JP" altLang="en-US" sz="1100">
              <a:solidFill>
                <a:schemeClr val="tx1"/>
              </a:solidFill>
              <a:effectLst/>
              <a:latin typeface="+mn-lt"/>
              <a:ea typeface="+mn-ea"/>
              <a:cs typeface="+mn-cs"/>
            </a:rPr>
            <a:t>最も</a:t>
          </a:r>
          <a:r>
            <a:rPr kumimoji="1" lang="ja-JP" altLang="ja-JP" sz="1100">
              <a:solidFill>
                <a:schemeClr val="tx1"/>
              </a:solidFill>
              <a:effectLst/>
              <a:latin typeface="+mn-lt"/>
              <a:ea typeface="+mn-ea"/>
              <a:cs typeface="+mn-cs"/>
            </a:rPr>
            <a:t>高い状況となっている。これは、原爆被爆関連経費等により類似都市と比較して高い水準で推移しているためである。</a:t>
          </a:r>
          <a:endParaRPr lang="ja-JP" altLang="ja-JP" sz="1100">
            <a:solidFill>
              <a:schemeClr val="tx1"/>
            </a:solidFill>
            <a:effectLst/>
          </a:endParaRPr>
        </a:p>
        <a:p>
          <a:pPr eaLnBrk="1" fontAlgn="auto" latinLnBrk="0" hangingPunct="1"/>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69,305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繰上償還などに伴う地方債償還の増などにより、令和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5,390</a:t>
          </a:r>
          <a:r>
            <a:rPr kumimoji="1" lang="ja-JP" altLang="ja-JP" sz="1100">
              <a:solidFill>
                <a:schemeClr val="dk1"/>
              </a:solidFill>
              <a:effectLst/>
              <a:latin typeface="+mn-lt"/>
              <a:ea typeface="+mn-ea"/>
              <a:cs typeface="+mn-cs"/>
            </a:rPr>
            <a:t>円の増となっており、</a:t>
          </a:r>
          <a:r>
            <a:rPr kumimoji="1" lang="ja-JP" altLang="ja-JP" sz="1100" b="0" i="0" baseline="0">
              <a:solidFill>
                <a:schemeClr val="dk1"/>
              </a:solidFill>
              <a:effectLst/>
              <a:latin typeface="+mn-lt"/>
              <a:ea typeface="+mn-ea"/>
              <a:cs typeface="+mn-cs"/>
            </a:rPr>
            <a:t>類似都市と比較して最も高くなってしている。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歳出において、</a:t>
          </a:r>
          <a:r>
            <a:rPr kumimoji="1" lang="ja-JP" altLang="en-US" sz="1100">
              <a:solidFill>
                <a:schemeClr val="tx1"/>
              </a:solidFill>
              <a:effectLst/>
              <a:latin typeface="+mn-lt"/>
              <a:ea typeface="+mn-ea"/>
              <a:cs typeface="+mn-cs"/>
            </a:rPr>
            <a:t>人件費や物件費など</a:t>
          </a:r>
          <a:r>
            <a:rPr kumimoji="1" lang="ja-JP" altLang="ja-JP" sz="1100">
              <a:solidFill>
                <a:schemeClr val="tx1"/>
              </a:solidFill>
              <a:effectLst/>
              <a:latin typeface="+mn-lt"/>
              <a:ea typeface="+mn-ea"/>
              <a:cs typeface="+mn-cs"/>
            </a:rPr>
            <a:t>が増となったものの、歳入において</a:t>
          </a:r>
          <a:r>
            <a:rPr kumimoji="1" lang="ja-JP" altLang="en-US" sz="1100">
              <a:solidFill>
                <a:schemeClr val="tx1"/>
              </a:solidFill>
              <a:effectLst/>
              <a:latin typeface="+mn-lt"/>
              <a:ea typeface="+mn-ea"/>
              <a:cs typeface="+mn-cs"/>
            </a:rPr>
            <a:t>、地方特例交付金や地方交付税</a:t>
          </a:r>
          <a:r>
            <a:rPr kumimoji="1" lang="ja-JP" altLang="ja-JP" sz="1100">
              <a:solidFill>
                <a:schemeClr val="tx1"/>
              </a:solidFill>
              <a:effectLst/>
              <a:latin typeface="+mn-lt"/>
              <a:ea typeface="+mn-ea"/>
              <a:cs typeface="+mn-cs"/>
            </a:rPr>
            <a:t>の増</a:t>
          </a:r>
          <a:r>
            <a:rPr kumimoji="1" lang="ja-JP" altLang="en-US" sz="1100">
              <a:solidFill>
                <a:schemeClr val="tx1"/>
              </a:solidFill>
              <a:effectLst/>
              <a:latin typeface="+mn-lt"/>
              <a:ea typeface="+mn-ea"/>
              <a:cs typeface="+mn-cs"/>
            </a:rPr>
            <a:t>となったこと</a:t>
          </a:r>
          <a:r>
            <a:rPr kumimoji="1" lang="ja-JP" altLang="ja-JP" sz="1100">
              <a:solidFill>
                <a:schemeClr val="tx1"/>
              </a:solidFill>
              <a:effectLst/>
              <a:latin typeface="+mn-lt"/>
              <a:ea typeface="+mn-ea"/>
              <a:cs typeface="+mn-cs"/>
            </a:rPr>
            <a:t>などにより</a:t>
          </a:r>
          <a:r>
            <a:rPr kumimoji="1" lang="ja-JP" altLang="en-US" sz="1100">
              <a:solidFill>
                <a:schemeClr val="tx1"/>
              </a:solidFill>
              <a:effectLst/>
              <a:latin typeface="+mn-lt"/>
              <a:ea typeface="+mn-ea"/>
              <a:cs typeface="+mn-cs"/>
            </a:rPr>
            <a:t>、歳入が</a:t>
          </a:r>
          <a:r>
            <a:rPr kumimoji="1" lang="ja-JP" altLang="ja-JP" sz="1100">
              <a:solidFill>
                <a:schemeClr val="tx1"/>
              </a:solidFill>
              <a:effectLst/>
              <a:latin typeface="+mn-lt"/>
              <a:ea typeface="+mn-ea"/>
              <a:cs typeface="+mn-cs"/>
            </a:rPr>
            <a:t>歳出を</a:t>
          </a:r>
          <a:r>
            <a:rPr kumimoji="1" lang="ja-JP" altLang="en-US" sz="1100">
              <a:solidFill>
                <a:schemeClr val="tx1"/>
              </a:solidFill>
              <a:effectLst/>
              <a:latin typeface="+mn-lt"/>
              <a:ea typeface="+mn-ea"/>
              <a:cs typeface="+mn-cs"/>
            </a:rPr>
            <a:t>上回り</a:t>
          </a:r>
          <a:r>
            <a:rPr kumimoji="1" lang="ja-JP" altLang="ja-JP" sz="1100">
              <a:solidFill>
                <a:schemeClr val="tx1"/>
              </a:solidFill>
              <a:effectLst/>
              <a:latin typeface="+mn-lt"/>
              <a:ea typeface="+mn-ea"/>
              <a:cs typeface="+mn-cs"/>
            </a:rPr>
            <a:t>、実質収支は黒字となった</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単年度収支は赤字となっており、繰上償還金が皆増したものの</a:t>
          </a:r>
          <a:r>
            <a:rPr kumimoji="1" lang="ja-JP" altLang="ja-JP" sz="1100">
              <a:solidFill>
                <a:schemeClr val="tx1"/>
              </a:solidFill>
              <a:effectLst/>
              <a:latin typeface="+mn-lt"/>
              <a:ea typeface="+mn-ea"/>
              <a:cs typeface="+mn-cs"/>
            </a:rPr>
            <a:t>、実質単年度収支</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赤字となっている。</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solidFill>
              <a:schemeClr val="tx1"/>
            </a:solidFill>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参考：直近の一般会計実質収支</a:t>
          </a:r>
          <a:r>
            <a:rPr kumimoji="1" lang="en-US"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1,138</a:t>
          </a:r>
          <a:r>
            <a:rPr kumimoji="1" lang="ja-JP" altLang="ja-JP" sz="1100">
              <a:solidFill>
                <a:schemeClr val="dk1"/>
              </a:solidFill>
              <a:effectLst/>
              <a:latin typeface="+mn-lt"/>
              <a:ea typeface="+mn-ea"/>
              <a:cs typeface="+mn-cs"/>
            </a:rPr>
            <a:t>百万円</a:t>
          </a:r>
          <a:r>
            <a:rPr kumimoji="0"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4,998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6,794</a:t>
          </a:r>
          <a:r>
            <a:rPr kumimoji="1" lang="ja-JP" altLang="ja-JP" sz="1100">
              <a:solidFill>
                <a:schemeClr val="dk1"/>
              </a:solidFill>
              <a:effectLst/>
              <a:latin typeface="+mn-lt"/>
              <a:ea typeface="+mn-ea"/>
              <a:cs typeface="+mn-cs"/>
            </a:rPr>
            <a:t>百万円</a:t>
          </a:r>
          <a:endParaRPr lang="ja-JP" altLang="ja-JP">
            <a:effectLst/>
          </a:endParaRPr>
        </a:p>
        <a:p>
          <a:endParaRPr lang="ja-JP" altLang="ja-JP" sz="11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・下水道事業</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営業外収益の減により下水道事業収益が減となったものの</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営業費用などの減により下水道事業費用も減となった。歳出の減が歳入の減を上回ったことにより、</a:t>
          </a:r>
          <a:r>
            <a:rPr kumimoji="1" lang="ja-JP" altLang="ja-JP" sz="1100">
              <a:solidFill>
                <a:schemeClr val="tx1"/>
              </a:solidFill>
              <a:effectLst/>
              <a:latin typeface="+mn-lt"/>
              <a:ea typeface="+mn-ea"/>
              <a:cs typeface="+mn-cs"/>
            </a:rPr>
            <a:t>資金剰余額が増となり、標準財政規模比が</a:t>
          </a:r>
          <a:r>
            <a:rPr kumimoji="1" lang="en-US" altLang="ja-JP" sz="1100">
              <a:solidFill>
                <a:schemeClr val="tx1"/>
              </a:solidFill>
              <a:effectLst/>
              <a:latin typeface="+mn-lt"/>
              <a:ea typeface="+mn-ea"/>
              <a:cs typeface="+mn-cs"/>
            </a:rPr>
            <a:t>0.33</a:t>
          </a:r>
          <a:r>
            <a:rPr kumimoji="1" lang="ja-JP" altLang="ja-JP" sz="1100">
              <a:solidFill>
                <a:schemeClr val="tx1"/>
              </a:solidFill>
              <a:effectLst/>
              <a:latin typeface="+mn-lt"/>
              <a:ea typeface="+mn-ea"/>
              <a:cs typeface="+mn-cs"/>
            </a:rPr>
            <a:t>ポイント増加している。</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・水道事業</a:t>
          </a:r>
          <a:endParaRPr kumimoji="1" lang="en-US" altLang="ja-JP" sz="1100">
            <a:solidFill>
              <a:schemeClr val="tx1"/>
            </a:solidFill>
            <a:effectLst/>
            <a:latin typeface="+mn-lt"/>
            <a:ea typeface="+mn-ea"/>
            <a:cs typeface="+mn-cs"/>
          </a:endParaRPr>
        </a:p>
        <a:p>
          <a:r>
            <a:rPr kumimoji="1" lang="ja-JP" altLang="en-US" sz="1100">
              <a:solidFill>
                <a:schemeClr val="dk1"/>
              </a:solidFill>
              <a:effectLst/>
              <a:latin typeface="+mn-lt"/>
              <a:ea typeface="+mn-ea"/>
              <a:cs typeface="+mn-cs"/>
            </a:rPr>
            <a:t>　営業収益の減などにより水道事業収益が減となり、営業費用の増などにより水道事業費用は増となったことにより、資金剰余額が減となり、</a:t>
          </a:r>
          <a:r>
            <a:rPr kumimoji="1" lang="ja-JP" altLang="ja-JP" sz="1100">
              <a:solidFill>
                <a:schemeClr val="dk1"/>
              </a:solidFill>
              <a:effectLst/>
              <a:latin typeface="+mn-lt"/>
              <a:ea typeface="+mn-ea"/>
              <a:cs typeface="+mn-cs"/>
            </a:rPr>
            <a:t>標準財政規模比が</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ポイント減少している。</a:t>
          </a:r>
          <a:endParaRPr kumimoji="1" lang="en-US" altLang="ja-JP" sz="1100">
            <a:solidFill>
              <a:schemeClr val="dk1"/>
            </a:solidFill>
            <a:effectLst/>
            <a:latin typeface="+mn-lt"/>
            <a:ea typeface="+mn-ea"/>
            <a:cs typeface="+mn-cs"/>
          </a:endParaRPr>
        </a:p>
        <a:p>
          <a:endParaRPr lang="ja-JP" altLang="ja-JP" sz="1100">
            <a:solidFill>
              <a:schemeClr val="tx1"/>
            </a:solidFill>
            <a:effectLst/>
          </a:endParaRPr>
        </a:p>
        <a:p>
          <a:r>
            <a:rPr kumimoji="1" lang="ja-JP" altLang="ja-JP" sz="1100">
              <a:solidFill>
                <a:schemeClr val="tx1"/>
              </a:solidFill>
              <a:effectLst/>
              <a:latin typeface="+mn-lt"/>
              <a:ea typeface="+mn-ea"/>
              <a:cs typeface="+mn-cs"/>
            </a:rPr>
            <a:t>・介護保険事業</a:t>
          </a:r>
          <a:endParaRPr lang="ja-JP" altLang="ja-JP" sz="11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保険料の増などにより</a:t>
          </a:r>
          <a:r>
            <a:rPr kumimoji="1" lang="ja-JP" altLang="ja-JP" sz="1100">
              <a:solidFill>
                <a:schemeClr val="tx1"/>
              </a:solidFill>
              <a:effectLst/>
              <a:latin typeface="+mn-lt"/>
              <a:ea typeface="+mn-ea"/>
              <a:cs typeface="+mn-cs"/>
            </a:rPr>
            <a:t>歳入が増となっているものの、保険給付費の増などにより歳出が増加したことにより、資金剰余額が減となり、標準財政規模比が</a:t>
          </a:r>
          <a:r>
            <a:rPr kumimoji="1" lang="en-US" altLang="ja-JP" sz="1100">
              <a:solidFill>
                <a:schemeClr val="tx1"/>
              </a:solidFill>
              <a:effectLst/>
              <a:latin typeface="+mn-lt"/>
              <a:ea typeface="+mn-ea"/>
              <a:cs typeface="+mn-cs"/>
            </a:rPr>
            <a:t>0.14</a:t>
          </a:r>
          <a:r>
            <a:rPr kumimoji="1" lang="ja-JP" altLang="ja-JP" sz="1100">
              <a:solidFill>
                <a:schemeClr val="tx1"/>
              </a:solidFill>
              <a:effectLst/>
              <a:latin typeface="+mn-lt"/>
              <a:ea typeface="+mn-ea"/>
              <a:cs typeface="+mn-cs"/>
            </a:rPr>
            <a:t>ポイント減少している。</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なお、主な特別会計の主要因について記載したが、全会計において赤字にはなっていない。</a:t>
          </a:r>
          <a:endParaRPr lang="ja-JP" altLang="ja-JP">
            <a:effectLst/>
          </a:endParaRPr>
        </a:p>
        <a:p>
          <a:endParaRPr lang="ja-JP" altLang="ja-JP" sz="1100">
            <a:solidFill>
              <a:schemeClr val="tx1"/>
            </a:solidFill>
            <a:effectLst/>
          </a:endParaRPr>
        </a:p>
        <a:p>
          <a:r>
            <a:rPr kumimoji="1" lang="ja-JP" altLang="ja-JP" sz="1100">
              <a:solidFill>
                <a:srgbClr val="FF0000"/>
              </a:solidFill>
              <a:effectLst/>
              <a:latin typeface="+mn-lt"/>
              <a:ea typeface="+mn-ea"/>
              <a:cs typeface="+mn-cs"/>
            </a:rPr>
            <a:t>　</a:t>
          </a:r>
          <a:endParaRPr lang="ja-JP" altLang="ja-JP" sz="11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241262282</v>
      </c>
      <c r="BO4" s="436"/>
      <c r="BP4" s="436"/>
      <c r="BQ4" s="436"/>
      <c r="BR4" s="436"/>
      <c r="BS4" s="436"/>
      <c r="BT4" s="436"/>
      <c r="BU4" s="437"/>
      <c r="BV4" s="435">
        <v>239245421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v>
      </c>
      <c r="CU4" s="576"/>
      <c r="CV4" s="576"/>
      <c r="CW4" s="576"/>
      <c r="CX4" s="576"/>
      <c r="CY4" s="576"/>
      <c r="CZ4" s="576"/>
      <c r="DA4" s="577"/>
      <c r="DB4" s="575">
        <v>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237637609</v>
      </c>
      <c r="BO5" s="407"/>
      <c r="BP5" s="407"/>
      <c r="BQ5" s="407"/>
      <c r="BR5" s="407"/>
      <c r="BS5" s="407"/>
      <c r="BT5" s="407"/>
      <c r="BU5" s="408"/>
      <c r="BV5" s="406">
        <v>231021714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98.8</v>
      </c>
      <c r="CU5" s="404"/>
      <c r="CV5" s="404"/>
      <c r="CW5" s="404"/>
      <c r="CX5" s="404"/>
      <c r="CY5" s="404"/>
      <c r="CZ5" s="404"/>
      <c r="DA5" s="405"/>
      <c r="DB5" s="403">
        <v>97.9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3624673</v>
      </c>
      <c r="BO6" s="407"/>
      <c r="BP6" s="407"/>
      <c r="BQ6" s="407"/>
      <c r="BR6" s="407"/>
      <c r="BS6" s="407"/>
      <c r="BT6" s="407"/>
      <c r="BU6" s="408"/>
      <c r="BV6" s="406">
        <v>8223707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99.8</v>
      </c>
      <c r="CU6" s="550"/>
      <c r="CV6" s="550"/>
      <c r="CW6" s="550"/>
      <c r="CX6" s="550"/>
      <c r="CY6" s="550"/>
      <c r="CZ6" s="550"/>
      <c r="DA6" s="551"/>
      <c r="DB6" s="549">
        <v>100</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2439558</v>
      </c>
      <c r="BO7" s="407"/>
      <c r="BP7" s="407"/>
      <c r="BQ7" s="407"/>
      <c r="BR7" s="407"/>
      <c r="BS7" s="407"/>
      <c r="BT7" s="407"/>
      <c r="BU7" s="408"/>
      <c r="BV7" s="406">
        <v>3184557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102172438</v>
      </c>
      <c r="CU7" s="407"/>
      <c r="CV7" s="407"/>
      <c r="CW7" s="407"/>
      <c r="CX7" s="407"/>
      <c r="CY7" s="407"/>
      <c r="CZ7" s="407"/>
      <c r="DA7" s="408"/>
      <c r="DB7" s="406">
        <v>100530137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1185115</v>
      </c>
      <c r="BO8" s="407"/>
      <c r="BP8" s="407"/>
      <c r="BQ8" s="407"/>
      <c r="BR8" s="407"/>
      <c r="BS8" s="407"/>
      <c r="BT8" s="407"/>
      <c r="BU8" s="408"/>
      <c r="BV8" s="406">
        <v>5039150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0.56999999999999995</v>
      </c>
      <c r="CU8" s="510"/>
      <c r="CV8" s="510"/>
      <c r="CW8" s="510"/>
      <c r="CX8" s="510"/>
      <c r="CY8" s="510"/>
      <c r="CZ8" s="510"/>
      <c r="DA8" s="511"/>
      <c r="DB8" s="509">
        <v>0.56999999999999995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409118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-3854035</v>
      </c>
      <c r="BO9" s="407"/>
      <c r="BP9" s="407"/>
      <c r="BQ9" s="407"/>
      <c r="BR9" s="407"/>
      <c r="BS9" s="407"/>
      <c r="BT9" s="407"/>
      <c r="BU9" s="408"/>
      <c r="BV9" s="406">
        <v>-1819883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18.5</v>
      </c>
      <c r="CU9" s="404"/>
      <c r="CV9" s="404"/>
      <c r="CW9" s="404"/>
      <c r="CX9" s="404"/>
      <c r="CY9" s="404"/>
      <c r="CZ9" s="404"/>
      <c r="DA9" s="405"/>
      <c r="DB9" s="403">
        <v>16.899999999999999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429508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2537501</v>
      </c>
      <c r="BO10" s="407"/>
      <c r="BP10" s="407"/>
      <c r="BQ10" s="407"/>
      <c r="BR10" s="407"/>
      <c r="BS10" s="407"/>
      <c r="BT10" s="407"/>
      <c r="BU10" s="408"/>
      <c r="BV10" s="406">
        <v>4323599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1290156</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390551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1000000</v>
      </c>
      <c r="BO12" s="407"/>
      <c r="BP12" s="407"/>
      <c r="BQ12" s="407"/>
      <c r="BR12" s="407"/>
      <c r="BS12" s="407"/>
      <c r="BT12" s="407"/>
      <c r="BU12" s="408"/>
      <c r="BV12" s="406">
        <v>2305073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385642</v>
      </c>
      <c r="S13" s="494"/>
      <c r="T13" s="494"/>
      <c r="U13" s="494"/>
      <c r="V13" s="495"/>
      <c r="W13" s="496" t="s">
        <v>131</v>
      </c>
      <c r="X13" s="392"/>
      <c r="Y13" s="392"/>
      <c r="Z13" s="392"/>
      <c r="AA13" s="392"/>
      <c r="AB13" s="393"/>
      <c r="AC13" s="359">
        <v>3011</v>
      </c>
      <c r="AD13" s="360"/>
      <c r="AE13" s="360"/>
      <c r="AF13" s="360"/>
      <c r="AG13" s="361"/>
      <c r="AH13" s="359">
        <v>3658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-1026378</v>
      </c>
      <c r="BO13" s="407"/>
      <c r="BP13" s="407"/>
      <c r="BQ13" s="407"/>
      <c r="BR13" s="407"/>
      <c r="BS13" s="407"/>
      <c r="BT13" s="407"/>
      <c r="BU13" s="408"/>
      <c r="BV13" s="406">
        <v>198643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10.4</v>
      </c>
      <c r="CU13" s="404"/>
      <c r="CV13" s="404"/>
      <c r="CW13" s="404"/>
      <c r="CX13" s="404"/>
      <c r="CY13" s="404"/>
      <c r="CZ13" s="404"/>
      <c r="DA13" s="405"/>
      <c r="DB13" s="403">
        <v>10.4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395843</v>
      </c>
      <c r="S14" s="494"/>
      <c r="T14" s="494"/>
      <c r="U14" s="494"/>
      <c r="V14" s="495"/>
      <c r="W14" s="497"/>
      <c r="X14" s="395"/>
      <c r="Y14" s="395"/>
      <c r="Z14" s="395"/>
      <c r="AA14" s="395"/>
      <c r="AB14" s="396"/>
      <c r="AC14" s="486">
        <v>1.7</v>
      </c>
      <c r="AD14" s="487"/>
      <c r="AE14" s="487"/>
      <c r="AF14" s="487"/>
      <c r="AG14" s="488"/>
      <c r="AH14" s="486">
        <v>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91.6</v>
      </c>
      <c r="CU14" s="504"/>
      <c r="CV14" s="504"/>
      <c r="CW14" s="504"/>
      <c r="CX14" s="504"/>
      <c r="CY14" s="504"/>
      <c r="CZ14" s="504"/>
      <c r="DA14" s="505"/>
      <c r="DB14" s="503">
        <v>96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391500</v>
      </c>
      <c r="S15" s="494"/>
      <c r="T15" s="494"/>
      <c r="U15" s="494"/>
      <c r="V15" s="495"/>
      <c r="W15" s="496" t="s">
        <v>137</v>
      </c>
      <c r="X15" s="392"/>
      <c r="Y15" s="392"/>
      <c r="Z15" s="392"/>
      <c r="AA15" s="392"/>
      <c r="AB15" s="393"/>
      <c r="AC15" s="359">
        <v>31003</v>
      </c>
      <c r="AD15" s="360"/>
      <c r="AE15" s="360"/>
      <c r="AF15" s="360"/>
      <c r="AG15" s="361"/>
      <c r="AH15" s="359">
        <v>36181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49662314</v>
      </c>
      <c r="BO15" s="436"/>
      <c r="BP15" s="436"/>
      <c r="BQ15" s="436"/>
      <c r="BR15" s="436"/>
      <c r="BS15" s="436"/>
      <c r="BT15" s="436"/>
      <c r="BU15" s="437"/>
      <c r="BV15" s="435">
        <v>48673290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17.3</v>
      </c>
      <c r="AD16" s="487"/>
      <c r="AE16" s="487"/>
      <c r="AF16" s="487"/>
      <c r="AG16" s="488"/>
      <c r="AH16" s="486">
        <v>19.399999999999999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88612136</v>
      </c>
      <c r="BO16" s="407"/>
      <c r="BP16" s="407"/>
      <c r="BQ16" s="407"/>
      <c r="BR16" s="407"/>
      <c r="BS16" s="407"/>
      <c r="BT16" s="407"/>
      <c r="BU16" s="408"/>
      <c r="BV16" s="406">
        <v>85418634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145240</v>
      </c>
      <c r="AD17" s="360"/>
      <c r="AE17" s="360"/>
      <c r="AF17" s="360"/>
      <c r="AG17" s="361"/>
      <c r="AH17" s="359">
        <v>146548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63054998</v>
      </c>
      <c r="BO17" s="407"/>
      <c r="BP17" s="407"/>
      <c r="BQ17" s="407"/>
      <c r="BR17" s="407"/>
      <c r="BS17" s="407"/>
      <c r="BT17" s="407"/>
      <c r="BU17" s="408"/>
      <c r="BV17" s="406">
        <v>61610770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405.69</v>
      </c>
      <c r="M18" s="459"/>
      <c r="N18" s="459"/>
      <c r="O18" s="459"/>
      <c r="P18" s="459"/>
      <c r="Q18" s="459"/>
      <c r="R18" s="460"/>
      <c r="S18" s="460"/>
      <c r="T18" s="460"/>
      <c r="U18" s="460"/>
      <c r="V18" s="461"/>
      <c r="W18" s="477"/>
      <c r="X18" s="478"/>
      <c r="Y18" s="478"/>
      <c r="Z18" s="478"/>
      <c r="AA18" s="478"/>
      <c r="AB18" s="502"/>
      <c r="AC18" s="376">
        <v>81</v>
      </c>
      <c r="AD18" s="377"/>
      <c r="AE18" s="377"/>
      <c r="AF18" s="377"/>
      <c r="AG18" s="462"/>
      <c r="AH18" s="376">
        <v>78.599999999999994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104957485</v>
      </c>
      <c r="BO18" s="407"/>
      <c r="BP18" s="407"/>
      <c r="BQ18" s="407"/>
      <c r="BR18" s="407"/>
      <c r="BS18" s="407"/>
      <c r="BT18" s="407"/>
      <c r="BU18" s="408"/>
      <c r="BV18" s="406">
        <v>101674903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1008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137141212</v>
      </c>
      <c r="BO19" s="407"/>
      <c r="BP19" s="407"/>
      <c r="BQ19" s="407"/>
      <c r="BR19" s="407"/>
      <c r="BS19" s="407"/>
      <c r="BT19" s="407"/>
      <c r="BU19" s="408"/>
      <c r="BV19" s="406">
        <v>140596263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187423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255972442</v>
      </c>
      <c r="BO22" s="436"/>
      <c r="BP22" s="436"/>
      <c r="BQ22" s="436"/>
      <c r="BR22" s="436"/>
      <c r="BS22" s="436"/>
      <c r="BT22" s="436"/>
      <c r="BU22" s="437"/>
      <c r="BV22" s="435">
        <v>263749826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206026728</v>
      </c>
      <c r="BO23" s="407"/>
      <c r="BP23" s="407"/>
      <c r="BQ23" s="407"/>
      <c r="BR23" s="407"/>
      <c r="BS23" s="407"/>
      <c r="BT23" s="407"/>
      <c r="BU23" s="408"/>
      <c r="BV23" s="406">
        <v>209302128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10960</v>
      </c>
      <c r="R24" s="360"/>
      <c r="S24" s="360"/>
      <c r="T24" s="360"/>
      <c r="U24" s="360"/>
      <c r="V24" s="361"/>
      <c r="W24" s="449"/>
      <c r="X24" s="386"/>
      <c r="Y24" s="387"/>
      <c r="Z24" s="362" t="s">
        <v>162</v>
      </c>
      <c r="AA24" s="363"/>
      <c r="AB24" s="363"/>
      <c r="AC24" s="363"/>
      <c r="AD24" s="363"/>
      <c r="AE24" s="363"/>
      <c r="AF24" s="363"/>
      <c r="AG24" s="364"/>
      <c r="AH24" s="359">
        <v>2777</v>
      </c>
      <c r="AI24" s="360"/>
      <c r="AJ24" s="360"/>
      <c r="AK24" s="360"/>
      <c r="AL24" s="361"/>
      <c r="AM24" s="359">
        <v>8505951</v>
      </c>
      <c r="AN24" s="360"/>
      <c r="AO24" s="360"/>
      <c r="AP24" s="360"/>
      <c r="AQ24" s="360"/>
      <c r="AR24" s="361"/>
      <c r="AS24" s="359">
        <v>3063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188972830</v>
      </c>
      <c r="BO24" s="407"/>
      <c r="BP24" s="407"/>
      <c r="BQ24" s="407"/>
      <c r="BR24" s="407"/>
      <c r="BS24" s="407"/>
      <c r="BT24" s="407"/>
      <c r="BU24" s="408"/>
      <c r="BV24" s="406">
        <v>191205449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8920</v>
      </c>
      <c r="R25" s="360"/>
      <c r="S25" s="360"/>
      <c r="T25" s="360"/>
      <c r="U25" s="360"/>
      <c r="V25" s="361"/>
      <c r="W25" s="449"/>
      <c r="X25" s="386"/>
      <c r="Y25" s="387"/>
      <c r="Z25" s="362" t="s">
        <v>165</v>
      </c>
      <c r="AA25" s="363"/>
      <c r="AB25" s="363"/>
      <c r="AC25" s="363"/>
      <c r="AD25" s="363"/>
      <c r="AE25" s="363"/>
      <c r="AF25" s="363"/>
      <c r="AG25" s="364"/>
      <c r="AH25" s="359">
        <v>468</v>
      </c>
      <c r="AI25" s="360"/>
      <c r="AJ25" s="360"/>
      <c r="AK25" s="360"/>
      <c r="AL25" s="361"/>
      <c r="AM25" s="359">
        <v>1358136</v>
      </c>
      <c r="AN25" s="360"/>
      <c r="AO25" s="360"/>
      <c r="AP25" s="360"/>
      <c r="AQ25" s="360"/>
      <c r="AR25" s="361"/>
      <c r="AS25" s="359">
        <v>2902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91018559</v>
      </c>
      <c r="BO25" s="436"/>
      <c r="BP25" s="436"/>
      <c r="BQ25" s="436"/>
      <c r="BR25" s="436"/>
      <c r="BS25" s="436"/>
      <c r="BT25" s="436"/>
      <c r="BU25" s="437"/>
      <c r="BV25" s="435">
        <v>71250954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7100</v>
      </c>
      <c r="R26" s="360"/>
      <c r="S26" s="360"/>
      <c r="T26" s="360"/>
      <c r="U26" s="360"/>
      <c r="V26" s="361"/>
      <c r="W26" s="449"/>
      <c r="X26" s="386"/>
      <c r="Y26" s="387"/>
      <c r="Z26" s="362" t="s">
        <v>168</v>
      </c>
      <c r="AA26" s="417"/>
      <c r="AB26" s="417"/>
      <c r="AC26" s="417"/>
      <c r="AD26" s="417"/>
      <c r="AE26" s="417"/>
      <c r="AF26" s="417"/>
      <c r="AG26" s="418"/>
      <c r="AH26" s="359">
        <v>198</v>
      </c>
      <c r="AI26" s="360"/>
      <c r="AJ26" s="360"/>
      <c r="AK26" s="360"/>
      <c r="AL26" s="361"/>
      <c r="AM26" s="359">
        <v>547668</v>
      </c>
      <c r="AN26" s="360"/>
      <c r="AO26" s="360"/>
      <c r="AP26" s="360"/>
      <c r="AQ26" s="360"/>
      <c r="AR26" s="361"/>
      <c r="AS26" s="359">
        <v>2766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7440</v>
      </c>
      <c r="R27" s="360"/>
      <c r="S27" s="360"/>
      <c r="T27" s="360"/>
      <c r="U27" s="360"/>
      <c r="V27" s="361"/>
      <c r="W27" s="449"/>
      <c r="X27" s="386"/>
      <c r="Y27" s="387"/>
      <c r="Z27" s="362" t="s">
        <v>171</v>
      </c>
      <c r="AA27" s="363"/>
      <c r="AB27" s="363"/>
      <c r="AC27" s="363"/>
      <c r="AD27" s="363"/>
      <c r="AE27" s="363"/>
      <c r="AF27" s="363"/>
      <c r="AG27" s="364"/>
      <c r="AH27" s="359">
        <v>80</v>
      </c>
      <c r="AI27" s="360"/>
      <c r="AJ27" s="360"/>
      <c r="AK27" s="360"/>
      <c r="AL27" s="361"/>
      <c r="AM27" s="359">
        <v>323145</v>
      </c>
      <c r="AN27" s="360"/>
      <c r="AO27" s="360"/>
      <c r="AP27" s="360"/>
      <c r="AQ27" s="360"/>
      <c r="AR27" s="361"/>
      <c r="AS27" s="359">
        <v>4039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5899397</v>
      </c>
      <c r="BO27" s="441"/>
      <c r="BP27" s="441"/>
      <c r="BQ27" s="441"/>
      <c r="BR27" s="441"/>
      <c r="BS27" s="441"/>
      <c r="BT27" s="441"/>
      <c r="BU27" s="442"/>
      <c r="BV27" s="440">
        <v>5925073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6790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14320874</v>
      </c>
      <c r="BO28" s="436"/>
      <c r="BP28" s="436"/>
      <c r="BQ28" s="436"/>
      <c r="BR28" s="436"/>
      <c r="BS28" s="436"/>
      <c r="BT28" s="436"/>
      <c r="BU28" s="437"/>
      <c r="BV28" s="435">
        <v>12783373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38</v>
      </c>
      <c r="M29" s="360"/>
      <c r="N29" s="360"/>
      <c r="O29" s="360"/>
      <c r="P29" s="361"/>
      <c r="Q29" s="359">
        <v>6250</v>
      </c>
      <c r="R29" s="360"/>
      <c r="S29" s="360"/>
      <c r="T29" s="360"/>
      <c r="U29" s="360"/>
      <c r="V29" s="361"/>
      <c r="W29" s="450"/>
      <c r="X29" s="451"/>
      <c r="Y29" s="452"/>
      <c r="Z29" s="362" t="s">
        <v>177</v>
      </c>
      <c r="AA29" s="363"/>
      <c r="AB29" s="363"/>
      <c r="AC29" s="363"/>
      <c r="AD29" s="363"/>
      <c r="AE29" s="363"/>
      <c r="AF29" s="363"/>
      <c r="AG29" s="364"/>
      <c r="AH29" s="359">
        <v>2857</v>
      </c>
      <c r="AI29" s="360"/>
      <c r="AJ29" s="360"/>
      <c r="AK29" s="360"/>
      <c r="AL29" s="361"/>
      <c r="AM29" s="359">
        <v>8829096</v>
      </c>
      <c r="AN29" s="360"/>
      <c r="AO29" s="360"/>
      <c r="AP29" s="360"/>
      <c r="AQ29" s="360"/>
      <c r="AR29" s="361"/>
      <c r="AS29" s="359">
        <v>3090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5679557</v>
      </c>
      <c r="BO29" s="407"/>
      <c r="BP29" s="407"/>
      <c r="BQ29" s="407"/>
      <c r="BR29" s="407"/>
      <c r="BS29" s="407"/>
      <c r="BT29" s="407"/>
      <c r="BU29" s="408"/>
      <c r="BV29" s="406">
        <v>6376128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22354391</v>
      </c>
      <c r="BO30" s="441"/>
      <c r="BP30" s="441"/>
      <c r="BQ30" s="441"/>
      <c r="BR30" s="441"/>
      <c r="BS30" s="441"/>
      <c r="BT30" s="441"/>
      <c r="BU30" s="442"/>
      <c r="BV30" s="440">
        <v>22791258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10</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IF('各会計、関係団体の財政状況及び健全化判断比率'!B34="","",'各会計、関係団体の財政状況及び健全化判断比率'!B34)</f>
        <v>観光施設事業特別会計</v>
      </c>
      <c r="BH34" s="355"/>
      <c r="BI34" s="355"/>
      <c r="BJ34" s="355"/>
      <c r="BK34" s="355"/>
      <c r="BL34" s="355"/>
      <c r="BM34" s="355"/>
      <c r="BN34" s="355"/>
      <c r="BO34" s="355"/>
      <c r="BP34" s="355"/>
      <c r="BQ34" s="355"/>
      <c r="BR34" s="355"/>
      <c r="BS34" s="355"/>
      <c r="BT34" s="355"/>
      <c r="BU34" s="355"/>
      <c r="BV34" s="163"/>
      <c r="BW34" s="354">
        <f>IF(BY34="","",MAX(C34:D43,U34:V43,AM34:AN43,BE34:BF43)+1)</f>
        <v>14</v>
      </c>
      <c r="BX34" s="354"/>
      <c r="BY34" s="355" t="str">
        <f>IF('各会計、関係団体の財政状況及び健全化判断比率'!B68="","",'各会計、関係団体の財政状況及び健全化判断比率'!B68)</f>
        <v>長崎県後期高齢者医療広域連合（普通会計）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（一財）クリーンながさき</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11</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f t="shared" ref="BE35:BE43" si="1">IF(BG35="","",BE34+1)</f>
        <v>13</v>
      </c>
      <c r="BF35" s="354"/>
      <c r="BG35" s="355" t="str">
        <f>IF('各会計、関係団体の財政状況及び健全化判断比率'!B35="","",'各会計、関係団体の財政状況及び健全化判断比率'!B35)</f>
        <v>中央卸売市場事業特別会計</v>
      </c>
      <c r="BH35" s="355"/>
      <c r="BI35" s="355"/>
      <c r="BJ35" s="355"/>
      <c r="BK35" s="355"/>
      <c r="BL35" s="355"/>
      <c r="BM35" s="355"/>
      <c r="BN35" s="355"/>
      <c r="BO35" s="355"/>
      <c r="BP35" s="355"/>
      <c r="BQ35" s="355"/>
      <c r="BR35" s="355"/>
      <c r="BS35" s="355"/>
      <c r="BT35" s="355"/>
      <c r="BU35" s="355"/>
      <c r="BV35" s="163"/>
      <c r="BW35" s="354">
        <f t="shared" ref="BW35:BW43" si="2">IF(BY35="","",BW34+1)</f>
        <v>15</v>
      </c>
      <c r="BX35" s="354"/>
      <c r="BY35" s="355" t="str">
        <f>IF('各会計、関係団体の財政状況及び健全化判断比率'!B69="","",'各会計、関係団体の財政状況及び健全化判断比率'!B69)</f>
        <v>長崎県後期高齢者医療広域連合（後期高齢者医療事業会計）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（株）ながさきサステナエナジー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（一財）長崎市野母崎振興公社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診療所事業特別会計</v>
      </c>
      <c r="F37" s="355"/>
      <c r="G37" s="355"/>
      <c r="H37" s="355"/>
      <c r="I37" s="355"/>
      <c r="J37" s="355"/>
      <c r="K37" s="355"/>
      <c r="L37" s="355"/>
      <c r="M37" s="355"/>
      <c r="N37" s="355"/>
      <c r="O37" s="355"/>
      <c r="P37" s="355"/>
      <c r="Q37" s="355"/>
      <c r="R37" s="355"/>
      <c r="S37" s="355"/>
      <c r="T37" s="163"/>
      <c r="U37" s="354">
        <f t="shared" si="4"/>
        <v>9</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19</v>
      </c>
      <c r="CP37" s="354"/>
      <c r="CQ37" s="355" t="str">
        <f>IF('各会計、関係団体の財政状況及び健全化判断比率'!BS10="","",'各会計、関係団体の財政状況及び健全化判断比率'!BS10)</f>
        <v>（一財）長崎市勤労者サービスセンター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f t="shared" ref="C38:C43" si="5">IF(E38="","",C37+1)</f>
        <v>5</v>
      </c>
      <c r="D38" s="354"/>
      <c r="E38" s="355" t="str">
        <f>IF('各会計、関係団体の財政状況及び健全化判断比率'!B11="","",'各会計、関係団体の財政状況及び健全化判断比率'!B11)</f>
        <v>長崎市立病院機構病院事業債管理特別会計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20</v>
      </c>
      <c r="CP38" s="354"/>
      <c r="CQ38" s="355" t="str">
        <f>IF('各会計、関係団体の財政状況及び健全化判断比率'!BS11="","",'各会計、関係団体の財政状況及び健全化判断比率'!BS11)</f>
        <v>長崎つきまち（株）</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21</v>
      </c>
      <c r="CP39" s="354"/>
      <c r="CQ39" s="355" t="str">
        <f>IF('各会計、関係団体の財政状況及び健全化判断比率'!BS12="","",'各会計、関係団体の財政状況及び健全化判断比率'!BS12)</f>
        <v>（一財）長崎市地産地消振興公社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22</v>
      </c>
      <c r="CP40" s="354"/>
      <c r="CQ40" s="355" t="str">
        <f>IF('各会計、関係団体の財政状況及び健全化判断比率'!BS13="","",'各会計、関係団体の財政状況及び健全化判断比率'!BS13)</f>
        <v>（公財）長崎市スポーツ協会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23</v>
      </c>
      <c r="CP41" s="354"/>
      <c r="CQ41" s="355" t="str">
        <f>IF('各会計、関係団体の財政状況及び健全化判断比率'!BS14="","",'各会計、関係団体の財政状況及び健全化判断比率'!BS14)</f>
        <v>（一財）長崎ロープウェイ・水族館</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24</v>
      </c>
      <c r="CP42" s="354"/>
      <c r="CQ42" s="355" t="str">
        <f>IF('各会計、関係団体の財政状況及び健全化判断比率'!BS15="","",'各会計、関係団体の財政状況及び健全化判断比率'!BS15)</f>
        <v>（福）長崎市社会福祉事業団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25</v>
      </c>
      <c r="CP43" s="354"/>
      <c r="CQ43" s="355" t="str">
        <f>IF('各会計、関係団体の財政状況及び健全化判断比率'!BS16="","",'各会計、関係団体の財政状況及び健全化判断比率'!BS16)</f>
        <v>長崎中央市場サービス（株）</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tA2QWtikuM52FD7IoJe7e8zU6wrW3WgCyXfdjrwlvvnoA4qpNzquRZZUMhPKWAK6oboQ7GHnsXJ+7j4XrXOlQQ==" saltValue="sUAWQn1eyP3Z83NMh0mH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36" t="s">
        <v>540</v>
      </c>
      <c r="D34" s="1136"/>
      <c r="E34" s="1137"/>
      <c r="F34" s="32">
        <v>9.5</v>
      </c>
      <c r="G34" s="33">
        <v>10.130000000000001</v>
      </c>
      <c r="H34" s="33">
        <v>11.22</v>
      </c>
      <c r="I34" s="33">
        <v>12.42</v>
      </c>
      <c r="J34" s="34">
        <v>12.75</v>
      </c>
      <c r="K34" s="22"/>
      <c r="L34" s="22"/>
      <c r="M34" s="22"/>
      <c r="N34" s="22"/>
      <c r="O34" s="22"/>
      <c r="P34" s="22"/>
    </row>
    <row r="35" spans="1:16" ht="39" customHeight="1" x14ac:dyDescent="0.2">
      <c r="A35" s="22"/>
      <c r="B35" s="35"/>
      <c r="C35" s="1132" t="s">
        <v>541</v>
      </c>
      <c r="D35" s="1132"/>
      <c r="E35" s="1133"/>
      <c r="F35" s="36">
        <v>14.52</v>
      </c>
      <c r="G35" s="37">
        <v>14.12</v>
      </c>
      <c r="H35" s="37">
        <v>13.83</v>
      </c>
      <c r="I35" s="37">
        <v>13.74</v>
      </c>
      <c r="J35" s="38">
        <v>12.73</v>
      </c>
      <c r="K35" s="22"/>
      <c r="L35" s="22"/>
      <c r="M35" s="22"/>
      <c r="N35" s="22"/>
      <c r="O35" s="22"/>
      <c r="P35" s="22"/>
    </row>
    <row r="36" spans="1:16" ht="39" customHeight="1" x14ac:dyDescent="0.2">
      <c r="A36" s="22"/>
      <c r="B36" s="35"/>
      <c r="C36" s="1132" t="s">
        <v>542</v>
      </c>
      <c r="D36" s="1132"/>
      <c r="E36" s="1133"/>
      <c r="F36" s="36">
        <v>2.56</v>
      </c>
      <c r="G36" s="37">
        <v>2.69</v>
      </c>
      <c r="H36" s="37">
        <v>6.78</v>
      </c>
      <c r="I36" s="37">
        <v>4.97</v>
      </c>
      <c r="J36" s="38">
        <v>1.1100000000000001</v>
      </c>
      <c r="K36" s="22"/>
      <c r="L36" s="22"/>
      <c r="M36" s="22"/>
      <c r="N36" s="22"/>
      <c r="O36" s="22"/>
      <c r="P36" s="22"/>
    </row>
    <row r="37" spans="1:16" ht="39" customHeight="1" x14ac:dyDescent="0.2">
      <c r="A37" s="22"/>
      <c r="B37" s="35"/>
      <c r="C37" s="1132" t="s">
        <v>543</v>
      </c>
      <c r="D37" s="1132"/>
      <c r="E37" s="1133"/>
      <c r="F37" s="36">
        <v>1.25</v>
      </c>
      <c r="G37" s="37">
        <v>1.1399999999999999</v>
      </c>
      <c r="H37" s="37">
        <v>1.29</v>
      </c>
      <c r="I37" s="37">
        <v>1.02</v>
      </c>
      <c r="J37" s="38">
        <v>0.88</v>
      </c>
      <c r="K37" s="22"/>
      <c r="L37" s="22"/>
      <c r="M37" s="22"/>
      <c r="N37" s="22"/>
      <c r="O37" s="22"/>
      <c r="P37" s="22"/>
    </row>
    <row r="38" spans="1:16" ht="39" customHeight="1" x14ac:dyDescent="0.2">
      <c r="A38" s="22"/>
      <c r="B38" s="35"/>
      <c r="C38" s="1132" t="s">
        <v>544</v>
      </c>
      <c r="D38" s="1132"/>
      <c r="E38" s="1133"/>
      <c r="F38" s="36">
        <v>0.06</v>
      </c>
      <c r="G38" s="37">
        <v>0.02</v>
      </c>
      <c r="H38" s="37">
        <v>0.02</v>
      </c>
      <c r="I38" s="37">
        <v>0.16</v>
      </c>
      <c r="J38" s="38">
        <v>0.25</v>
      </c>
      <c r="K38" s="22"/>
      <c r="L38" s="22"/>
      <c r="M38" s="22"/>
      <c r="N38" s="22"/>
      <c r="O38" s="22"/>
      <c r="P38" s="22"/>
    </row>
    <row r="39" spans="1:16" ht="39" customHeight="1" x14ac:dyDescent="0.2">
      <c r="A39" s="22"/>
      <c r="B39" s="35"/>
      <c r="C39" s="1132" t="s">
        <v>545</v>
      </c>
      <c r="D39" s="1132"/>
      <c r="E39" s="1133"/>
      <c r="F39" s="36">
        <v>0.12</v>
      </c>
      <c r="G39" s="37">
        <v>0.32</v>
      </c>
      <c r="H39" s="37">
        <v>0.31</v>
      </c>
      <c r="I39" s="37">
        <v>0.12</v>
      </c>
      <c r="J39" s="38">
        <v>0.21</v>
      </c>
      <c r="K39" s="22"/>
      <c r="L39" s="22"/>
      <c r="M39" s="22"/>
      <c r="N39" s="22"/>
      <c r="O39" s="22"/>
      <c r="P39" s="22"/>
    </row>
    <row r="40" spans="1:16" ht="39" customHeight="1" x14ac:dyDescent="0.2">
      <c r="A40" s="22"/>
      <c r="B40" s="35"/>
      <c r="C40" s="1132" t="s">
        <v>546</v>
      </c>
      <c r="D40" s="1132"/>
      <c r="E40" s="1133"/>
      <c r="F40" s="36">
        <v>0</v>
      </c>
      <c r="G40" s="37">
        <v>0</v>
      </c>
      <c r="H40" s="37">
        <v>0</v>
      </c>
      <c r="I40" s="37">
        <v>0.02</v>
      </c>
      <c r="J40" s="38">
        <v>0.05</v>
      </c>
      <c r="K40" s="22"/>
      <c r="L40" s="22"/>
      <c r="M40" s="22"/>
      <c r="N40" s="22"/>
      <c r="O40" s="22"/>
      <c r="P40" s="22"/>
    </row>
    <row r="41" spans="1:16" ht="39" customHeight="1" x14ac:dyDescent="0.2">
      <c r="A41" s="22"/>
      <c r="B41" s="35"/>
      <c r="C41" s="1132" t="s">
        <v>547</v>
      </c>
      <c r="D41" s="1132"/>
      <c r="E41" s="1133"/>
      <c r="F41" s="36">
        <v>0.18</v>
      </c>
      <c r="G41" s="37">
        <v>0.12</v>
      </c>
      <c r="H41" s="37">
        <v>0.06</v>
      </c>
      <c r="I41" s="37">
        <v>0.04</v>
      </c>
      <c r="J41" s="38">
        <v>0.04</v>
      </c>
      <c r="K41" s="22"/>
      <c r="L41" s="22"/>
      <c r="M41" s="22"/>
      <c r="N41" s="22"/>
      <c r="O41" s="22"/>
      <c r="P41" s="22"/>
    </row>
    <row r="42" spans="1:16" ht="39" customHeight="1" x14ac:dyDescent="0.2">
      <c r="A42" s="22"/>
      <c r="B42" s="39"/>
      <c r="C42" s="1132" t="s">
        <v>548</v>
      </c>
      <c r="D42" s="1132"/>
      <c r="E42" s="1133"/>
      <c r="F42" s="36" t="s">
        <v>495</v>
      </c>
      <c r="G42" s="37" t="s">
        <v>495</v>
      </c>
      <c r="H42" s="37" t="s">
        <v>495</v>
      </c>
      <c r="I42" s="37" t="s">
        <v>495</v>
      </c>
      <c r="J42" s="38" t="s">
        <v>495</v>
      </c>
      <c r="K42" s="22"/>
      <c r="L42" s="22"/>
      <c r="M42" s="22"/>
      <c r="N42" s="22"/>
      <c r="O42" s="22"/>
      <c r="P42" s="22"/>
    </row>
    <row r="43" spans="1:16" ht="39" customHeight="1" thickBot="1" x14ac:dyDescent="0.25">
      <c r="A43" s="22"/>
      <c r="B43" s="40"/>
      <c r="C43" s="1134" t="s">
        <v>549</v>
      </c>
      <c r="D43" s="1134"/>
      <c r="E43" s="1135"/>
      <c r="F43" s="41">
        <v>0</v>
      </c>
      <c r="G43" s="42">
        <v>0</v>
      </c>
      <c r="H43" s="42">
        <v>0</v>
      </c>
      <c r="I43" s="42">
        <v>0.04</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omydWh4TmQuXy0UwIioV/mRiafAHY1CMIt5BkbSTw4KABNfAXDNUsQ/AuE0N0A5x3715dfr3AGkxTTmQ+uHyg==" saltValue="ochHa/Lkt6kP7FtzfUuU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23232</v>
      </c>
      <c r="L45" s="58">
        <v>24460</v>
      </c>
      <c r="M45" s="58">
        <v>25642</v>
      </c>
      <c r="N45" s="58">
        <v>26127</v>
      </c>
      <c r="O45" s="59">
        <v>26738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495</v>
      </c>
      <c r="L46" s="62" t="s">
        <v>495</v>
      </c>
      <c r="M46" s="62" t="s">
        <v>495</v>
      </c>
      <c r="N46" s="62" t="s">
        <v>495</v>
      </c>
      <c r="O46" s="63" t="s">
        <v>495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495</v>
      </c>
      <c r="L47" s="62" t="s">
        <v>495</v>
      </c>
      <c r="M47" s="62" t="s">
        <v>495</v>
      </c>
      <c r="N47" s="62" t="s">
        <v>495</v>
      </c>
      <c r="O47" s="63" t="s">
        <v>495</v>
      </c>
      <c r="P47" s="46"/>
      <c r="Q47" s="46"/>
      <c r="R47" s="46"/>
      <c r="S47" s="46"/>
      <c r="T47" s="46"/>
      <c r="U47" s="46"/>
    </row>
    <row r="48" spans="1:21" ht="30.75" customHeight="1" x14ac:dyDescent="0.2">
      <c r="A48" s="46"/>
      <c r="B48" s="1163"/>
      <c r="C48" s="1164"/>
      <c r="D48" s="60"/>
      <c r="E48" s="1140" t="s">
        <v>13</v>
      </c>
      <c r="F48" s="1140"/>
      <c r="G48" s="1140"/>
      <c r="H48" s="1140"/>
      <c r="I48" s="1140"/>
      <c r="J48" s="1141"/>
      <c r="K48" s="61">
        <v>4966</v>
      </c>
      <c r="L48" s="62">
        <v>4738</v>
      </c>
      <c r="M48" s="62">
        <v>4480</v>
      </c>
      <c r="N48" s="62">
        <v>4273</v>
      </c>
      <c r="O48" s="63">
        <v>4126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495</v>
      </c>
      <c r="L49" s="62" t="s">
        <v>495</v>
      </c>
      <c r="M49" s="62" t="s">
        <v>495</v>
      </c>
      <c r="N49" s="62" t="s">
        <v>495</v>
      </c>
      <c r="O49" s="63" t="s">
        <v>495</v>
      </c>
      <c r="P49" s="46"/>
      <c r="Q49" s="46"/>
      <c r="R49" s="46"/>
      <c r="S49" s="46"/>
      <c r="T49" s="46"/>
      <c r="U49" s="46"/>
    </row>
    <row r="50" spans="1:21" ht="30.75" customHeight="1" x14ac:dyDescent="0.2">
      <c r="A50" s="46"/>
      <c r="B50" s="1163"/>
      <c r="C50" s="1164"/>
      <c r="D50" s="60"/>
      <c r="E50" s="1140" t="s">
        <v>15</v>
      </c>
      <c r="F50" s="1140"/>
      <c r="G50" s="1140"/>
      <c r="H50" s="1140"/>
      <c r="I50" s="1140"/>
      <c r="J50" s="1141"/>
      <c r="K50" s="61">
        <v>59</v>
      </c>
      <c r="L50" s="62">
        <v>59</v>
      </c>
      <c r="M50" s="62">
        <v>94</v>
      </c>
      <c r="N50" s="62">
        <v>22</v>
      </c>
      <c r="O50" s="63">
        <v>25</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21051</v>
      </c>
      <c r="L52" s="62">
        <v>20411</v>
      </c>
      <c r="M52" s="62">
        <v>21274</v>
      </c>
      <c r="N52" s="62">
        <v>21437</v>
      </c>
      <c r="O52" s="63">
        <v>21936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7206</v>
      </c>
      <c r="L53" s="67">
        <v>8846</v>
      </c>
      <c r="M53" s="67">
        <v>8942</v>
      </c>
      <c r="N53" s="67">
        <v>8985</v>
      </c>
      <c r="O53" s="68">
        <v>8954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QIEQyCO+cfE1pScda/WyMmtZY9VTStsa1D5qGYSmbkaMnZxqC9xdcb36xFqea92ozE+y0LL7W3Dz+o1MPnpIQ==" saltValue="QjKAjkd3qL3S+nz/06BN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81" t="s">
        <v>30</v>
      </c>
      <c r="C41" s="1182"/>
      <c r="D41" s="103"/>
      <c r="E41" s="1183" t="s">
        <v>31</v>
      </c>
      <c r="F41" s="1183"/>
      <c r="G41" s="1183"/>
      <c r="H41" s="1184"/>
      <c r="I41" s="330">
        <v>276182</v>
      </c>
      <c r="J41" s="331">
        <v>285243</v>
      </c>
      <c r="K41" s="331">
        <v>282908</v>
      </c>
      <c r="L41" s="331">
        <v>273320</v>
      </c>
      <c r="M41" s="332">
        <v>264712</v>
      </c>
    </row>
    <row r="42" spans="2:13" ht="27.75" customHeight="1" x14ac:dyDescent="0.2">
      <c r="B42" s="1171"/>
      <c r="C42" s="1172"/>
      <c r="D42" s="104"/>
      <c r="E42" s="1175" t="s">
        <v>32</v>
      </c>
      <c r="F42" s="1175"/>
      <c r="G42" s="1175"/>
      <c r="H42" s="1176"/>
      <c r="I42" s="333">
        <v>86</v>
      </c>
      <c r="J42" s="334">
        <v>347</v>
      </c>
      <c r="K42" s="334">
        <v>892</v>
      </c>
      <c r="L42" s="334">
        <v>275</v>
      </c>
      <c r="M42" s="335">
        <v>253</v>
      </c>
    </row>
    <row r="43" spans="2:13" ht="27.75" customHeight="1" x14ac:dyDescent="0.2">
      <c r="B43" s="1171"/>
      <c r="C43" s="1172"/>
      <c r="D43" s="104"/>
      <c r="E43" s="1175" t="s">
        <v>33</v>
      </c>
      <c r="F43" s="1175"/>
      <c r="G43" s="1175"/>
      <c r="H43" s="1176"/>
      <c r="I43" s="333">
        <v>40942</v>
      </c>
      <c r="J43" s="334">
        <v>40577</v>
      </c>
      <c r="K43" s="334">
        <v>37385</v>
      </c>
      <c r="L43" s="334">
        <v>35253</v>
      </c>
      <c r="M43" s="335">
        <v>32147</v>
      </c>
    </row>
    <row r="44" spans="2:13" ht="27.75" customHeight="1" x14ac:dyDescent="0.2">
      <c r="B44" s="1171"/>
      <c r="C44" s="1172"/>
      <c r="D44" s="104"/>
      <c r="E44" s="1175" t="s">
        <v>34</v>
      </c>
      <c r="F44" s="1175"/>
      <c r="G44" s="1175"/>
      <c r="H44" s="1176"/>
      <c r="I44" s="333" t="s">
        <v>495</v>
      </c>
      <c r="J44" s="334" t="s">
        <v>495</v>
      </c>
      <c r="K44" s="334" t="s">
        <v>495</v>
      </c>
      <c r="L44" s="334" t="s">
        <v>495</v>
      </c>
      <c r="M44" s="335" t="s">
        <v>495</v>
      </c>
    </row>
    <row r="45" spans="2:13" ht="27.75" customHeight="1" x14ac:dyDescent="0.2">
      <c r="B45" s="1171"/>
      <c r="C45" s="1172"/>
      <c r="D45" s="104"/>
      <c r="E45" s="1175" t="s">
        <v>35</v>
      </c>
      <c r="F45" s="1175"/>
      <c r="G45" s="1175"/>
      <c r="H45" s="1176"/>
      <c r="I45" s="333">
        <v>20393</v>
      </c>
      <c r="J45" s="334">
        <v>20252</v>
      </c>
      <c r="K45" s="334">
        <v>20228</v>
      </c>
      <c r="L45" s="334">
        <v>20955</v>
      </c>
      <c r="M45" s="335">
        <v>20721</v>
      </c>
    </row>
    <row r="46" spans="2:13" ht="27.75" customHeight="1" x14ac:dyDescent="0.2">
      <c r="B46" s="1171"/>
      <c r="C46" s="1172"/>
      <c r="D46" s="105"/>
      <c r="E46" s="1175" t="s">
        <v>36</v>
      </c>
      <c r="F46" s="1175"/>
      <c r="G46" s="1175"/>
      <c r="H46" s="1176"/>
      <c r="I46" s="333">
        <v>470</v>
      </c>
      <c r="J46" s="334">
        <v>23</v>
      </c>
      <c r="K46" s="334">
        <v>194</v>
      </c>
      <c r="L46" s="334">
        <v>181</v>
      </c>
      <c r="M46" s="335">
        <v>2803</v>
      </c>
    </row>
    <row r="47" spans="2:13" ht="27.75" customHeight="1" x14ac:dyDescent="0.2">
      <c r="B47" s="1171"/>
      <c r="C47" s="1172"/>
      <c r="D47" s="106"/>
      <c r="E47" s="1185" t="s">
        <v>37</v>
      </c>
      <c r="F47" s="1186"/>
      <c r="G47" s="1186"/>
      <c r="H47" s="1187"/>
      <c r="I47" s="333" t="s">
        <v>495</v>
      </c>
      <c r="J47" s="334" t="s">
        <v>495</v>
      </c>
      <c r="K47" s="334" t="s">
        <v>495</v>
      </c>
      <c r="L47" s="334" t="s">
        <v>495</v>
      </c>
      <c r="M47" s="335" t="s">
        <v>495</v>
      </c>
    </row>
    <row r="48" spans="2:13" ht="27.75" customHeight="1" x14ac:dyDescent="0.2">
      <c r="B48" s="1171"/>
      <c r="C48" s="1172"/>
      <c r="D48" s="104"/>
      <c r="E48" s="1175" t="s">
        <v>38</v>
      </c>
      <c r="F48" s="1175"/>
      <c r="G48" s="1175"/>
      <c r="H48" s="1176"/>
      <c r="I48" s="333" t="s">
        <v>495</v>
      </c>
      <c r="J48" s="334" t="s">
        <v>495</v>
      </c>
      <c r="K48" s="334" t="s">
        <v>495</v>
      </c>
      <c r="L48" s="334" t="s">
        <v>495</v>
      </c>
      <c r="M48" s="335" t="s">
        <v>495</v>
      </c>
    </row>
    <row r="49" spans="2:13" ht="27.75" customHeight="1" x14ac:dyDescent="0.2">
      <c r="B49" s="1173"/>
      <c r="C49" s="1174"/>
      <c r="D49" s="104"/>
      <c r="E49" s="1175" t="s">
        <v>39</v>
      </c>
      <c r="F49" s="1175"/>
      <c r="G49" s="1175"/>
      <c r="H49" s="1176"/>
      <c r="I49" s="333" t="s">
        <v>495</v>
      </c>
      <c r="J49" s="334" t="s">
        <v>495</v>
      </c>
      <c r="K49" s="334" t="s">
        <v>495</v>
      </c>
      <c r="L49" s="334" t="s">
        <v>495</v>
      </c>
      <c r="M49" s="335" t="s">
        <v>495</v>
      </c>
    </row>
    <row r="50" spans="2:13" ht="27.75" customHeight="1" x14ac:dyDescent="0.2">
      <c r="B50" s="1169" t="s">
        <v>40</v>
      </c>
      <c r="C50" s="1170"/>
      <c r="D50" s="107"/>
      <c r="E50" s="1175" t="s">
        <v>41</v>
      </c>
      <c r="F50" s="1175"/>
      <c r="G50" s="1175"/>
      <c r="H50" s="1176"/>
      <c r="I50" s="333">
        <v>45812</v>
      </c>
      <c r="J50" s="334">
        <v>48057</v>
      </c>
      <c r="K50" s="334">
        <v>45045</v>
      </c>
      <c r="L50" s="334">
        <v>45231</v>
      </c>
      <c r="M50" s="335">
        <v>47289</v>
      </c>
    </row>
    <row r="51" spans="2:13" ht="27.75" customHeight="1" x14ac:dyDescent="0.2">
      <c r="B51" s="1171"/>
      <c r="C51" s="1172"/>
      <c r="D51" s="104"/>
      <c r="E51" s="1175" t="s">
        <v>42</v>
      </c>
      <c r="F51" s="1175"/>
      <c r="G51" s="1175"/>
      <c r="H51" s="1176"/>
      <c r="I51" s="333">
        <v>36960</v>
      </c>
      <c r="J51" s="334">
        <v>36282</v>
      </c>
      <c r="K51" s="334">
        <v>38075</v>
      </c>
      <c r="L51" s="334">
        <v>39428</v>
      </c>
      <c r="M51" s="335">
        <v>39009</v>
      </c>
    </row>
    <row r="52" spans="2:13" ht="27.75" customHeight="1" x14ac:dyDescent="0.2">
      <c r="B52" s="1173"/>
      <c r="C52" s="1174"/>
      <c r="D52" s="104"/>
      <c r="E52" s="1175" t="s">
        <v>43</v>
      </c>
      <c r="F52" s="1175"/>
      <c r="G52" s="1175"/>
      <c r="H52" s="1176"/>
      <c r="I52" s="333">
        <v>178389</v>
      </c>
      <c r="J52" s="334">
        <v>176323</v>
      </c>
      <c r="K52" s="334">
        <v>170536</v>
      </c>
      <c r="L52" s="334">
        <v>163452</v>
      </c>
      <c r="M52" s="335">
        <v>154614</v>
      </c>
    </row>
    <row r="53" spans="2:13" ht="27.75" customHeight="1" thickBot="1" x14ac:dyDescent="0.25">
      <c r="B53" s="1177" t="s">
        <v>19</v>
      </c>
      <c r="C53" s="1178"/>
      <c r="D53" s="108"/>
      <c r="E53" s="1179" t="s">
        <v>44</v>
      </c>
      <c r="F53" s="1179"/>
      <c r="G53" s="1179"/>
      <c r="H53" s="1180"/>
      <c r="I53" s="336">
        <v>76913</v>
      </c>
      <c r="J53" s="337">
        <v>85780</v>
      </c>
      <c r="K53" s="337">
        <v>87952</v>
      </c>
      <c r="L53" s="337">
        <v>81873</v>
      </c>
      <c r="M53" s="338">
        <v>79725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YSV6i0kbpxKt4KZIlBxJGioJv+1Ml6uSKiIKyWGvz0FjXT96CYowI7YspsWL5CMPRECvUhuk6SliNUv8qL2/A==" saltValue="G5XGY+jL27OXakyEQuRr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535</v>
      </c>
      <c r="G54" s="117" t="s">
        <v>536</v>
      </c>
      <c r="H54" s="118" t="s">
        <v>537</v>
      </c>
    </row>
    <row r="55" spans="2:8" ht="52.5" customHeight="1" x14ac:dyDescent="0.2">
      <c r="B55" s="119"/>
      <c r="C55" s="1196" t="s">
        <v>46</v>
      </c>
      <c r="D55" s="1196"/>
      <c r="E55" s="1197"/>
      <c r="F55" s="339">
        <v>10765</v>
      </c>
      <c r="G55" s="339">
        <v>12783</v>
      </c>
      <c r="H55" s="340">
        <v>14321</v>
      </c>
    </row>
    <row r="56" spans="2:8" ht="52.5" customHeight="1" x14ac:dyDescent="0.2">
      <c r="B56" s="120"/>
      <c r="C56" s="1198" t="s">
        <v>47</v>
      </c>
      <c r="D56" s="1198"/>
      <c r="E56" s="1199"/>
      <c r="F56" s="341">
        <v>9099</v>
      </c>
      <c r="G56" s="341">
        <v>6376</v>
      </c>
      <c r="H56" s="342">
        <v>5680</v>
      </c>
    </row>
    <row r="57" spans="2:8" ht="53.25" customHeight="1" x14ac:dyDescent="0.2">
      <c r="B57" s="120"/>
      <c r="C57" s="1200" t="s">
        <v>48</v>
      </c>
      <c r="D57" s="1200"/>
      <c r="E57" s="1201"/>
      <c r="F57" s="343">
        <v>22964</v>
      </c>
      <c r="G57" s="343">
        <v>22791</v>
      </c>
      <c r="H57" s="344">
        <v>22354</v>
      </c>
    </row>
    <row r="58" spans="2:8" ht="45.75" customHeight="1" x14ac:dyDescent="0.2">
      <c r="B58" s="121"/>
      <c r="C58" s="1188" t="s">
        <v>573</v>
      </c>
      <c r="D58" s="1189"/>
      <c r="E58" s="1190"/>
      <c r="F58" s="345">
        <v>11736</v>
      </c>
      <c r="G58" s="345">
        <v>11382</v>
      </c>
      <c r="H58" s="346">
        <v>10994</v>
      </c>
    </row>
    <row r="59" spans="2:8" ht="45.75" customHeight="1" x14ac:dyDescent="0.2">
      <c r="B59" s="121"/>
      <c r="C59" s="1188" t="s">
        <v>574</v>
      </c>
      <c r="D59" s="1189"/>
      <c r="E59" s="1190"/>
      <c r="F59" s="345">
        <v>3939</v>
      </c>
      <c r="G59" s="345">
        <v>3846</v>
      </c>
      <c r="H59" s="346">
        <v>3744</v>
      </c>
    </row>
    <row r="60" spans="2:8" ht="45.75" customHeight="1" x14ac:dyDescent="0.2">
      <c r="B60" s="121"/>
      <c r="C60" s="1188" t="s">
        <v>575</v>
      </c>
      <c r="D60" s="1189"/>
      <c r="E60" s="1190"/>
      <c r="F60" s="345">
        <v>1265</v>
      </c>
      <c r="G60" s="345">
        <v>1569</v>
      </c>
      <c r="H60" s="346">
        <v>1711</v>
      </c>
    </row>
    <row r="61" spans="2:8" ht="45.75" customHeight="1" x14ac:dyDescent="0.2">
      <c r="B61" s="121"/>
      <c r="C61" s="1188" t="s">
        <v>576</v>
      </c>
      <c r="D61" s="1189"/>
      <c r="E61" s="1190"/>
      <c r="F61" s="345">
        <v>1830</v>
      </c>
      <c r="G61" s="345">
        <v>1544</v>
      </c>
      <c r="H61" s="346">
        <v>1224</v>
      </c>
    </row>
    <row r="62" spans="2:8" ht="45.75" customHeight="1" thickBot="1" x14ac:dyDescent="0.25">
      <c r="B62" s="122"/>
      <c r="C62" s="1191" t="s">
        <v>577</v>
      </c>
      <c r="D62" s="1192"/>
      <c r="E62" s="1193"/>
      <c r="F62" s="347">
        <v>1050</v>
      </c>
      <c r="G62" s="347">
        <v>1048</v>
      </c>
      <c r="H62" s="348">
        <v>1044</v>
      </c>
    </row>
    <row r="63" spans="2:8" ht="52.5" customHeight="1" thickBot="1" x14ac:dyDescent="0.25">
      <c r="B63" s="123"/>
      <c r="C63" s="1194" t="s">
        <v>49</v>
      </c>
      <c r="D63" s="1194"/>
      <c r="E63" s="1195"/>
      <c r="F63" s="349">
        <v>42828</v>
      </c>
      <c r="G63" s="349">
        <v>41951</v>
      </c>
      <c r="H63" s="350">
        <v>42355</v>
      </c>
    </row>
    <row r="64" spans="2:8" ht="13.2" x14ac:dyDescent="0.2"/>
  </sheetData>
  <sheetProtection algorithmName="SHA-512" hashValue="+kIlkQJrlzkp0l7CgxkHC6p7R1XYbpre9BlXCmrJc2VLGxw0eU2vRe23cZTHOdc6cbH58kfkrR2kFHTHPHJrLQ==" saltValue="bV/QavhC6hCiMXmrIP3M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532</v>
      </c>
      <c r="G2" s="137"/>
      <c r="H2" s="138"/>
    </row>
    <row r="3" spans="1:8" x14ac:dyDescent="0.2">
      <c r="A3" s="134" t="s">
        <v>525</v>
      </c>
      <c r="B3" s="139"/>
      <c r="C3" s="140"/>
      <c r="D3" s="141">
        <v>91732</v>
      </c>
      <c r="E3" s="142"/>
      <c r="F3" s="143">
        <v>52191</v>
      </c>
      <c r="G3" s="144"/>
      <c r="H3" s="145"/>
    </row>
    <row r="4" spans="1:8" x14ac:dyDescent="0.2">
      <c r="A4" s="146"/>
      <c r="B4" s="147"/>
      <c r="C4" s="148"/>
      <c r="D4" s="149">
        <v>48291</v>
      </c>
      <c r="E4" s="150"/>
      <c r="F4" s="151">
        <v>26807</v>
      </c>
      <c r="G4" s="152"/>
      <c r="H4" s="153"/>
    </row>
    <row r="5" spans="1:8" x14ac:dyDescent="0.2">
      <c r="A5" s="134" t="s">
        <v>527</v>
      </c>
      <c r="B5" s="139"/>
      <c r="C5" s="140"/>
      <c r="D5" s="141">
        <v>95228</v>
      </c>
      <c r="E5" s="142"/>
      <c r="F5" s="143">
        <v>48105</v>
      </c>
      <c r="G5" s="144"/>
      <c r="H5" s="145"/>
    </row>
    <row r="6" spans="1:8" x14ac:dyDescent="0.2">
      <c r="A6" s="146"/>
      <c r="B6" s="147"/>
      <c r="C6" s="148"/>
      <c r="D6" s="149">
        <v>63682</v>
      </c>
      <c r="E6" s="150"/>
      <c r="F6" s="151">
        <v>24072</v>
      </c>
      <c r="G6" s="152"/>
      <c r="H6" s="153"/>
    </row>
    <row r="7" spans="1:8" x14ac:dyDescent="0.2">
      <c r="A7" s="134" t="s">
        <v>528</v>
      </c>
      <c r="B7" s="139"/>
      <c r="C7" s="140"/>
      <c r="D7" s="141">
        <v>78049</v>
      </c>
      <c r="E7" s="142"/>
      <c r="F7" s="143">
        <v>47446</v>
      </c>
      <c r="G7" s="144"/>
      <c r="H7" s="145"/>
    </row>
    <row r="8" spans="1:8" x14ac:dyDescent="0.2">
      <c r="A8" s="146"/>
      <c r="B8" s="147"/>
      <c r="C8" s="148"/>
      <c r="D8" s="149">
        <v>48499</v>
      </c>
      <c r="E8" s="150"/>
      <c r="F8" s="151">
        <v>24371</v>
      </c>
      <c r="G8" s="152"/>
      <c r="H8" s="153"/>
    </row>
    <row r="9" spans="1:8" x14ac:dyDescent="0.2">
      <c r="A9" s="134" t="s">
        <v>529</v>
      </c>
      <c r="B9" s="139"/>
      <c r="C9" s="140"/>
      <c r="D9" s="141">
        <v>63690</v>
      </c>
      <c r="E9" s="142"/>
      <c r="F9" s="143">
        <v>48387</v>
      </c>
      <c r="G9" s="144"/>
      <c r="H9" s="145"/>
    </row>
    <row r="10" spans="1:8" x14ac:dyDescent="0.2">
      <c r="A10" s="146"/>
      <c r="B10" s="147"/>
      <c r="C10" s="148"/>
      <c r="D10" s="149">
        <v>31556</v>
      </c>
      <c r="E10" s="150"/>
      <c r="F10" s="151">
        <v>25592</v>
      </c>
      <c r="G10" s="152"/>
      <c r="H10" s="153"/>
    </row>
    <row r="11" spans="1:8" x14ac:dyDescent="0.2">
      <c r="A11" s="134" t="s">
        <v>530</v>
      </c>
      <c r="B11" s="139"/>
      <c r="C11" s="140"/>
      <c r="D11" s="141">
        <v>75171</v>
      </c>
      <c r="E11" s="142"/>
      <c r="F11" s="143">
        <v>49684</v>
      </c>
      <c r="G11" s="144"/>
      <c r="H11" s="145"/>
    </row>
    <row r="12" spans="1:8" x14ac:dyDescent="0.2">
      <c r="A12" s="146"/>
      <c r="B12" s="147"/>
      <c r="C12" s="154"/>
      <c r="D12" s="149">
        <v>32304</v>
      </c>
      <c r="E12" s="150"/>
      <c r="F12" s="151">
        <v>28303</v>
      </c>
      <c r="G12" s="152"/>
      <c r="H12" s="153"/>
    </row>
    <row r="13" spans="1:8" x14ac:dyDescent="0.2">
      <c r="A13" s="134"/>
      <c r="B13" s="139"/>
      <c r="C13" s="140"/>
      <c r="D13" s="141">
        <v>80774</v>
      </c>
      <c r="E13" s="142"/>
      <c r="F13" s="143">
        <v>49163</v>
      </c>
      <c r="G13" s="155"/>
      <c r="H13" s="145"/>
    </row>
    <row r="14" spans="1:8" x14ac:dyDescent="0.2">
      <c r="A14" s="146"/>
      <c r="B14" s="147"/>
      <c r="C14" s="148"/>
      <c r="D14" s="149">
        <v>44866</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2.74</v>
      </c>
      <c r="C19" s="156">
        <f>ROUND(VALUE(SUBSTITUTE(実質収支比率等に係る経年分析!G$48,"▲","-")),2)</f>
        <v>2.82</v>
      </c>
      <c r="D19" s="156">
        <f>ROUND(VALUE(SUBSTITUTE(実質収支比率等に係る経年分析!H$48,"▲","-")),2)</f>
        <v>6.85</v>
      </c>
      <c r="E19" s="156">
        <f>ROUND(VALUE(SUBSTITUTE(実質収支比率等に係る経年分析!I$48,"▲","-")),2)</f>
        <v>5.01</v>
      </c>
      <c r="F19" s="156">
        <f>ROUND(VALUE(SUBSTITUTE(実質収支比率等に係る経年分析!J$48,"▲","-")),2)</f>
        <v>1.1599999999999999</v>
      </c>
    </row>
    <row r="20" spans="1:11" x14ac:dyDescent="0.2">
      <c r="A20" s="156" t="s">
        <v>53</v>
      </c>
      <c r="B20" s="156">
        <f>ROUND(VALUE(SUBSTITUTE(実質収支比率等に係る経年分析!F$47,"▲","-")),2)</f>
        <v>11.13</v>
      </c>
      <c r="C20" s="156">
        <f>ROUND(VALUE(SUBSTITUTE(実質収支比率等に係る経年分析!G$47,"▲","-")),2)</f>
        <v>11.72</v>
      </c>
      <c r="D20" s="156">
        <f>ROUND(VALUE(SUBSTITUTE(実質収支比率等に係る経年分析!H$47,"▲","-")),2)</f>
        <v>10.75</v>
      </c>
      <c r="E20" s="156">
        <f>ROUND(VALUE(SUBSTITUTE(実質収支比率等に係る経年分析!I$47,"▲","-")),2)</f>
        <v>12.72</v>
      </c>
      <c r="F20" s="156">
        <f>ROUND(VALUE(SUBSTITUTE(実質収支比率等に係る経年分析!J$47,"▲","-")),2)</f>
        <v>14.02</v>
      </c>
    </row>
    <row r="21" spans="1:11" x14ac:dyDescent="0.2">
      <c r="A21" s="156" t="s">
        <v>54</v>
      </c>
      <c r="B21" s="156">
        <f>IF(ISNUMBER(VALUE(SUBSTITUTE(実質収支比率等に係る経年分析!F$49,"▲","-"))),ROUND(VALUE(SUBSTITUTE(実質収支比率等に係る経年分析!F$49,"▲","-")),2),NA())</f>
        <v>-1.61</v>
      </c>
      <c r="C21" s="156">
        <f>IF(ISNUMBER(VALUE(SUBSTITUTE(実質収支比率等に係る経年分析!G$49,"▲","-"))),ROUND(VALUE(SUBSTITUTE(実質収支比率等に係る経年分析!G$49,"▲","-")),2),NA())</f>
        <v>1.05</v>
      </c>
      <c r="D21" s="156">
        <f>IF(ISNUMBER(VALUE(SUBSTITUTE(実質収支比率等に係る経年分析!H$49,"▲","-"))),ROUND(VALUE(SUBSTITUTE(実質収支比率等に係る経年分析!H$49,"▲","-")),2),NA())</f>
        <v>2.64</v>
      </c>
      <c r="E21" s="156">
        <f>IF(ISNUMBER(VALUE(SUBSTITUTE(実質収支比率等に係る経年分析!I$49,"▲","-"))),ROUND(VALUE(SUBSTITUTE(実質収支比率等に係る経年分析!I$49,"▲","-")),2),NA())</f>
        <v>0.2</v>
      </c>
      <c r="F21" s="156">
        <f>IF(ISNUMBER(VALUE(SUBSTITUTE(実質収支比率等に係る経年分析!J$49,"▲","-"))),ROUND(VALUE(SUBSTITUTE(実質収支比率等に係る経年分析!J$49,"▲","-")),2),NA())</f>
        <v>-1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母子父子寡婦福祉資金貸付事業特別会計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観光施設事業特別会計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0.21</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1.1399999999999999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0.88</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1.1100000000000001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13.74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12.73</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10.130000000000001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11.22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12.75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21051</v>
      </c>
      <c r="E42" s="158"/>
      <c r="F42" s="158"/>
      <c r="G42" s="158">
        <f>'実質公債費比率（分子）の構造'!L$52</f>
        <v>20411</v>
      </c>
      <c r="H42" s="158"/>
      <c r="I42" s="158"/>
      <c r="J42" s="158">
        <f>'実質公債費比率（分子）の構造'!M$52</f>
        <v>21274</v>
      </c>
      <c r="K42" s="158"/>
      <c r="L42" s="158"/>
      <c r="M42" s="158">
        <f>'実質公債費比率（分子）の構造'!N$52</f>
        <v>21437</v>
      </c>
      <c r="N42" s="158"/>
      <c r="O42" s="158"/>
      <c r="P42" s="158">
        <f>'実質公債費比率（分子）の構造'!O$52</f>
        <v>21936</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59</v>
      </c>
      <c r="C44" s="158"/>
      <c r="D44" s="158"/>
      <c r="E44" s="158">
        <f>'実質公債費比率（分子）の構造'!L$50</f>
        <v>59</v>
      </c>
      <c r="F44" s="158"/>
      <c r="G44" s="158"/>
      <c r="H44" s="158">
        <f>'実質公債費比率（分子）の構造'!M$50</f>
        <v>94</v>
      </c>
      <c r="I44" s="158"/>
      <c r="J44" s="158"/>
      <c r="K44" s="158">
        <f>'実質公債費比率（分子）の構造'!N$50</f>
        <v>22</v>
      </c>
      <c r="L44" s="158"/>
      <c r="M44" s="158"/>
      <c r="N44" s="158">
        <f>'実質公債費比率（分子）の構造'!O$50</f>
        <v>25</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4966</v>
      </c>
      <c r="C46" s="158"/>
      <c r="D46" s="158"/>
      <c r="E46" s="158">
        <f>'実質公債費比率（分子）の構造'!L$48</f>
        <v>4738</v>
      </c>
      <c r="F46" s="158"/>
      <c r="G46" s="158"/>
      <c r="H46" s="158">
        <f>'実質公債費比率（分子）の構造'!M$48</f>
        <v>4480</v>
      </c>
      <c r="I46" s="158"/>
      <c r="J46" s="158"/>
      <c r="K46" s="158">
        <f>'実質公債費比率（分子）の構造'!N$48</f>
        <v>4273</v>
      </c>
      <c r="L46" s="158"/>
      <c r="M46" s="158"/>
      <c r="N46" s="158">
        <f>'実質公債費比率（分子）の構造'!O$48</f>
        <v>4126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23232</v>
      </c>
      <c r="C49" s="158"/>
      <c r="D49" s="158"/>
      <c r="E49" s="158">
        <f>'実質公債費比率（分子）の構造'!L$45</f>
        <v>24460</v>
      </c>
      <c r="F49" s="158"/>
      <c r="G49" s="158"/>
      <c r="H49" s="158">
        <f>'実質公債費比率（分子）の構造'!M$45</f>
        <v>25642</v>
      </c>
      <c r="I49" s="158"/>
      <c r="J49" s="158"/>
      <c r="K49" s="158">
        <f>'実質公債費比率（分子）の構造'!N$45</f>
        <v>26127</v>
      </c>
      <c r="L49" s="158"/>
      <c r="M49" s="158"/>
      <c r="N49" s="158">
        <f>'実質公債費比率（分子）の構造'!O$45</f>
        <v>26738</v>
      </c>
      <c r="O49" s="158"/>
      <c r="P49" s="158"/>
    </row>
    <row r="50" spans="1:16" x14ac:dyDescent="0.2">
      <c r="A50" s="158" t="s">
        <v>67</v>
      </c>
      <c r="B50" s="158" t="e">
        <f>NA()</f>
        <v>#N/A</v>
      </c>
      <c r="C50" s="158">
        <f>IF(ISNUMBER('実質公債費比率（分子）の構造'!K$53),'実質公債費比率（分子）の構造'!K$53,NA())</f>
        <v>7206</v>
      </c>
      <c r="D50" s="158" t="e">
        <f>NA()</f>
        <v>#N/A</v>
      </c>
      <c r="E50" s="158" t="e">
        <f>NA()</f>
        <v>#N/A</v>
      </c>
      <c r="F50" s="158">
        <f>IF(ISNUMBER('実質公債費比率（分子）の構造'!L$53),'実質公債費比率（分子）の構造'!L$53,NA())</f>
        <v>8846</v>
      </c>
      <c r="G50" s="158" t="e">
        <f>NA()</f>
        <v>#N/A</v>
      </c>
      <c r="H50" s="158" t="e">
        <f>NA()</f>
        <v>#N/A</v>
      </c>
      <c r="I50" s="158">
        <f>IF(ISNUMBER('実質公債費比率（分子）の構造'!M$53),'実質公債費比率（分子）の構造'!M$53,NA())</f>
        <v>8942</v>
      </c>
      <c r="J50" s="158" t="e">
        <f>NA()</f>
        <v>#N/A</v>
      </c>
      <c r="K50" s="158" t="e">
        <f>NA()</f>
        <v>#N/A</v>
      </c>
      <c r="L50" s="158">
        <f>IF(ISNUMBER('実質公債費比率（分子）の構造'!N$53),'実質公債費比率（分子）の構造'!N$53,NA())</f>
        <v>8985</v>
      </c>
      <c r="M50" s="158" t="e">
        <f>NA()</f>
        <v>#N/A</v>
      </c>
      <c r="N50" s="158" t="e">
        <f>NA()</f>
        <v>#N/A</v>
      </c>
      <c r="O50" s="158">
        <f>IF(ISNUMBER('実質公債費比率（分子）の構造'!O$53),'実質公債費比率（分子）の構造'!O$53,NA())</f>
        <v>8954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178389</v>
      </c>
      <c r="E56" s="157"/>
      <c r="F56" s="157"/>
      <c r="G56" s="157">
        <f>'将来負担比率（分子）の構造'!J$52</f>
        <v>176323</v>
      </c>
      <c r="H56" s="157"/>
      <c r="I56" s="157"/>
      <c r="J56" s="157">
        <f>'将来負担比率（分子）の構造'!K$52</f>
        <v>170536</v>
      </c>
      <c r="K56" s="157"/>
      <c r="L56" s="157"/>
      <c r="M56" s="157">
        <f>'将来負担比率（分子）の構造'!L$52</f>
        <v>163452</v>
      </c>
      <c r="N56" s="157"/>
      <c r="O56" s="157"/>
      <c r="P56" s="157">
        <f>'将来負担比率（分子）の構造'!M$52</f>
        <v>154614</v>
      </c>
    </row>
    <row r="57" spans="1:16" x14ac:dyDescent="0.2">
      <c r="A57" s="157" t="s">
        <v>42</v>
      </c>
      <c r="B57" s="157"/>
      <c r="C57" s="157"/>
      <c r="D57" s="157">
        <f>'将来負担比率（分子）の構造'!I$51</f>
        <v>36960</v>
      </c>
      <c r="E57" s="157"/>
      <c r="F57" s="157"/>
      <c r="G57" s="157">
        <f>'将来負担比率（分子）の構造'!J$51</f>
        <v>36282</v>
      </c>
      <c r="H57" s="157"/>
      <c r="I57" s="157"/>
      <c r="J57" s="157">
        <f>'将来負担比率（分子）の構造'!K$51</f>
        <v>38075</v>
      </c>
      <c r="K57" s="157"/>
      <c r="L57" s="157"/>
      <c r="M57" s="157">
        <f>'将来負担比率（分子）の構造'!L$51</f>
        <v>39428</v>
      </c>
      <c r="N57" s="157"/>
      <c r="O57" s="157"/>
      <c r="P57" s="157">
        <f>'将来負担比率（分子）の構造'!M$51</f>
        <v>39009</v>
      </c>
    </row>
    <row r="58" spans="1:16" x14ac:dyDescent="0.2">
      <c r="A58" s="157" t="s">
        <v>41</v>
      </c>
      <c r="B58" s="157"/>
      <c r="C58" s="157"/>
      <c r="D58" s="157">
        <f>'将来負担比率（分子）の構造'!I$50</f>
        <v>45812</v>
      </c>
      <c r="E58" s="157"/>
      <c r="F58" s="157"/>
      <c r="G58" s="157">
        <f>'将来負担比率（分子）の構造'!J$50</f>
        <v>48057</v>
      </c>
      <c r="H58" s="157"/>
      <c r="I58" s="157"/>
      <c r="J58" s="157">
        <f>'将来負担比率（分子）の構造'!K$50</f>
        <v>45045</v>
      </c>
      <c r="K58" s="157"/>
      <c r="L58" s="157"/>
      <c r="M58" s="157">
        <f>'将来負担比率（分子）の構造'!L$50</f>
        <v>45231</v>
      </c>
      <c r="N58" s="157"/>
      <c r="O58" s="157"/>
      <c r="P58" s="157">
        <f>'将来負担比率（分子）の構造'!M$50</f>
        <v>47289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470</v>
      </c>
      <c r="C61" s="157"/>
      <c r="D61" s="157"/>
      <c r="E61" s="157">
        <f>'将来負担比率（分子）の構造'!J$46</f>
        <v>23</v>
      </c>
      <c r="F61" s="157"/>
      <c r="G61" s="157"/>
      <c r="H61" s="157">
        <f>'将来負担比率（分子）の構造'!K$46</f>
        <v>194</v>
      </c>
      <c r="I61" s="157"/>
      <c r="J61" s="157"/>
      <c r="K61" s="157">
        <f>'将来負担比率（分子）の構造'!L$46</f>
        <v>181</v>
      </c>
      <c r="L61" s="157"/>
      <c r="M61" s="157"/>
      <c r="N61" s="157">
        <f>'将来負担比率（分子）の構造'!M$46</f>
        <v>2803</v>
      </c>
      <c r="O61" s="157"/>
      <c r="P61" s="157"/>
    </row>
    <row r="62" spans="1:16" x14ac:dyDescent="0.2">
      <c r="A62" s="157" t="s">
        <v>35</v>
      </c>
      <c r="B62" s="157">
        <f>'将来負担比率（分子）の構造'!I$45</f>
        <v>20393</v>
      </c>
      <c r="C62" s="157"/>
      <c r="D62" s="157"/>
      <c r="E62" s="157">
        <f>'将来負担比率（分子）の構造'!J$45</f>
        <v>20252</v>
      </c>
      <c r="F62" s="157"/>
      <c r="G62" s="157"/>
      <c r="H62" s="157">
        <f>'将来負担比率（分子）の構造'!K$45</f>
        <v>20228</v>
      </c>
      <c r="I62" s="157"/>
      <c r="J62" s="157"/>
      <c r="K62" s="157">
        <f>'将来負担比率（分子）の構造'!L$45</f>
        <v>20955</v>
      </c>
      <c r="L62" s="157"/>
      <c r="M62" s="157"/>
      <c r="N62" s="157">
        <f>'将来負担比率（分子）の構造'!M$45</f>
        <v>20721</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40942</v>
      </c>
      <c r="C64" s="157"/>
      <c r="D64" s="157"/>
      <c r="E64" s="157">
        <f>'将来負担比率（分子）の構造'!J$43</f>
        <v>40577</v>
      </c>
      <c r="F64" s="157"/>
      <c r="G64" s="157"/>
      <c r="H64" s="157">
        <f>'将来負担比率（分子）の構造'!K$43</f>
        <v>37385</v>
      </c>
      <c r="I64" s="157"/>
      <c r="J64" s="157"/>
      <c r="K64" s="157">
        <f>'将来負担比率（分子）の構造'!L$43</f>
        <v>35253</v>
      </c>
      <c r="L64" s="157"/>
      <c r="M64" s="157"/>
      <c r="N64" s="157">
        <f>'将来負担比率（分子）の構造'!M$43</f>
        <v>32147</v>
      </c>
      <c r="O64" s="157"/>
      <c r="P64" s="157"/>
    </row>
    <row r="65" spans="1:16" x14ac:dyDescent="0.2">
      <c r="A65" s="157" t="s">
        <v>32</v>
      </c>
      <c r="B65" s="157">
        <f>'将来負担比率（分子）の構造'!I$42</f>
        <v>86</v>
      </c>
      <c r="C65" s="157"/>
      <c r="D65" s="157"/>
      <c r="E65" s="157">
        <f>'将来負担比率（分子）の構造'!J$42</f>
        <v>347</v>
      </c>
      <c r="F65" s="157"/>
      <c r="G65" s="157"/>
      <c r="H65" s="157">
        <f>'将来負担比率（分子）の構造'!K$42</f>
        <v>892</v>
      </c>
      <c r="I65" s="157"/>
      <c r="J65" s="157"/>
      <c r="K65" s="157">
        <f>'将来負担比率（分子）の構造'!L$42</f>
        <v>275</v>
      </c>
      <c r="L65" s="157"/>
      <c r="M65" s="157"/>
      <c r="N65" s="157">
        <f>'将来負担比率（分子）の構造'!M$42</f>
        <v>253</v>
      </c>
      <c r="O65" s="157"/>
      <c r="P65" s="157"/>
    </row>
    <row r="66" spans="1:16" x14ac:dyDescent="0.2">
      <c r="A66" s="157" t="s">
        <v>31</v>
      </c>
      <c r="B66" s="157">
        <f>'将来負担比率（分子）の構造'!I$41</f>
        <v>276182</v>
      </c>
      <c r="C66" s="157"/>
      <c r="D66" s="157"/>
      <c r="E66" s="157">
        <f>'将来負担比率（分子）の構造'!J$41</f>
        <v>285243</v>
      </c>
      <c r="F66" s="157"/>
      <c r="G66" s="157"/>
      <c r="H66" s="157">
        <f>'将来負担比率（分子）の構造'!K$41</f>
        <v>282908</v>
      </c>
      <c r="I66" s="157"/>
      <c r="J66" s="157"/>
      <c r="K66" s="157">
        <f>'将来負担比率（分子）の構造'!L$41</f>
        <v>273320</v>
      </c>
      <c r="L66" s="157"/>
      <c r="M66" s="157"/>
      <c r="N66" s="157">
        <f>'将来負担比率（分子）の構造'!M$41</f>
        <v>264712</v>
      </c>
      <c r="O66" s="157"/>
      <c r="P66" s="157"/>
    </row>
    <row r="67" spans="1:16" x14ac:dyDescent="0.2">
      <c r="A67" s="157" t="s">
        <v>71</v>
      </c>
      <c r="B67" s="157" t="e">
        <f>NA()</f>
        <v>#N/A</v>
      </c>
      <c r="C67" s="157">
        <f>IF(ISNUMBER('将来負担比率（分子）の構造'!I$53), IF('将来負担比率（分子）の構造'!I$53 &lt; 0, 0, '将来負担比率（分子）の構造'!I$53), NA())</f>
        <v>76913</v>
      </c>
      <c r="D67" s="157" t="e">
        <f>NA()</f>
        <v>#N/A</v>
      </c>
      <c r="E67" s="157" t="e">
        <f>NA()</f>
        <v>#N/A</v>
      </c>
      <c r="F67" s="157">
        <f>IF(ISNUMBER('将来負担比率（分子）の構造'!J$53), IF('将来負担比率（分子）の構造'!J$53 &lt; 0, 0, '将来負担比率（分子）の構造'!J$53), NA())</f>
        <v>85780</v>
      </c>
      <c r="G67" s="157" t="e">
        <f>NA()</f>
        <v>#N/A</v>
      </c>
      <c r="H67" s="157" t="e">
        <f>NA()</f>
        <v>#N/A</v>
      </c>
      <c r="I67" s="157">
        <f>IF(ISNUMBER('将来負担比率（分子）の構造'!K$53), IF('将来負担比率（分子）の構造'!K$53 &lt; 0, 0, '将来負担比率（分子）の構造'!K$53), NA())</f>
        <v>87952</v>
      </c>
      <c r="J67" s="157" t="e">
        <f>NA()</f>
        <v>#N/A</v>
      </c>
      <c r="K67" s="157" t="e">
        <f>NA()</f>
        <v>#N/A</v>
      </c>
      <c r="L67" s="157">
        <f>IF(ISNUMBER('将来負担比率（分子）の構造'!L$53), IF('将来負担比率（分子）の構造'!L$53 &lt; 0, 0, '将来負担比率（分子）の構造'!L$53), NA())</f>
        <v>81873</v>
      </c>
      <c r="M67" s="157" t="e">
        <f>NA()</f>
        <v>#N/A</v>
      </c>
      <c r="N67" s="157" t="e">
        <f>NA()</f>
        <v>#N/A</v>
      </c>
      <c r="O67" s="157">
        <f>IF(ISNUMBER('将来負担比率（分子）の構造'!M$53), IF('将来負担比率（分子）の構造'!M$53 &lt; 0, 0, '将来負担比率（分子）の構造'!M$53), NA())</f>
        <v>79725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10765</v>
      </c>
      <c r="C72" s="161">
        <f>基金残高に係る経年分析!G55</f>
        <v>12783</v>
      </c>
      <c r="D72" s="161">
        <f>基金残高に係る経年分析!H55</f>
        <v>14321</v>
      </c>
    </row>
    <row r="73" spans="1:16" x14ac:dyDescent="0.2">
      <c r="A73" s="160" t="s">
        <v>74</v>
      </c>
      <c r="B73" s="161">
        <f>基金残高に係る経年分析!F56</f>
        <v>9099</v>
      </c>
      <c r="C73" s="161">
        <f>基金残高に係る経年分析!G56</f>
        <v>6376</v>
      </c>
      <c r="D73" s="161">
        <f>基金残高に係る経年分析!H56</f>
        <v>5680</v>
      </c>
    </row>
    <row r="74" spans="1:16" x14ac:dyDescent="0.2">
      <c r="A74" s="160" t="s">
        <v>75</v>
      </c>
      <c r="B74" s="161">
        <f>基金残高に係る経年分析!F57</f>
        <v>22964</v>
      </c>
      <c r="C74" s="161">
        <f>基金残高に係る経年分析!G57</f>
        <v>22791</v>
      </c>
      <c r="D74" s="161">
        <f>基金残高に係る経年分析!H57</f>
        <v>22354</v>
      </c>
    </row>
  </sheetData>
  <sheetProtection algorithmName="SHA-512" hashValue="im/EkLQX26xU/XZnoRLvcAoaREL9laKSn+JhaMf0gENxFipygjqxhQcNVRJxCDXuAXYfBCYPKa8iJ074cfdc3A==" saltValue="jajLImS5ZgieEOZ84M0v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55893276</v>
      </c>
      <c r="S5" s="664"/>
      <c r="T5" s="664"/>
      <c r="U5" s="664"/>
      <c r="V5" s="664"/>
      <c r="W5" s="664"/>
      <c r="X5" s="664"/>
      <c r="Y5" s="689"/>
      <c r="Z5" s="702">
        <v>23.2</v>
      </c>
      <c r="AA5" s="702"/>
      <c r="AB5" s="702"/>
      <c r="AC5" s="702"/>
      <c r="AD5" s="703">
        <v>51417264</v>
      </c>
      <c r="AE5" s="703"/>
      <c r="AF5" s="703"/>
      <c r="AG5" s="703"/>
      <c r="AH5" s="703"/>
      <c r="AI5" s="703"/>
      <c r="AJ5" s="703"/>
      <c r="AK5" s="703"/>
      <c r="AL5" s="690">
        <v>48.9</v>
      </c>
      <c r="AM5" s="672"/>
      <c r="AN5" s="672"/>
      <c r="AO5" s="691"/>
      <c r="AP5" s="666" t="s">
        <v>216</v>
      </c>
      <c r="AQ5" s="667"/>
      <c r="AR5" s="667"/>
      <c r="AS5" s="667"/>
      <c r="AT5" s="667"/>
      <c r="AU5" s="667"/>
      <c r="AV5" s="667"/>
      <c r="AW5" s="667"/>
      <c r="AX5" s="667"/>
      <c r="AY5" s="667"/>
      <c r="AZ5" s="667"/>
      <c r="BA5" s="667"/>
      <c r="BB5" s="667"/>
      <c r="BC5" s="667"/>
      <c r="BD5" s="667"/>
      <c r="BE5" s="667"/>
      <c r="BF5" s="668"/>
      <c r="BG5" s="608">
        <v>49579617</v>
      </c>
      <c r="BH5" s="609"/>
      <c r="BI5" s="609"/>
      <c r="BJ5" s="609"/>
      <c r="BK5" s="609"/>
      <c r="BL5" s="609"/>
      <c r="BM5" s="609"/>
      <c r="BN5" s="610"/>
      <c r="BO5" s="646">
        <v>88.7</v>
      </c>
      <c r="BP5" s="646"/>
      <c r="BQ5" s="646"/>
      <c r="BR5" s="646"/>
      <c r="BS5" s="647">
        <v>1147263</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995535</v>
      </c>
      <c r="S6" s="609"/>
      <c r="T6" s="609"/>
      <c r="U6" s="609"/>
      <c r="V6" s="609"/>
      <c r="W6" s="609"/>
      <c r="X6" s="609"/>
      <c r="Y6" s="610"/>
      <c r="Z6" s="646">
        <v>0.4</v>
      </c>
      <c r="AA6" s="646"/>
      <c r="AB6" s="646"/>
      <c r="AC6" s="646"/>
      <c r="AD6" s="647">
        <v>995535</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49579617</v>
      </c>
      <c r="BH6" s="609"/>
      <c r="BI6" s="609"/>
      <c r="BJ6" s="609"/>
      <c r="BK6" s="609"/>
      <c r="BL6" s="609"/>
      <c r="BM6" s="609"/>
      <c r="BN6" s="610"/>
      <c r="BO6" s="646">
        <v>88.7</v>
      </c>
      <c r="BP6" s="646"/>
      <c r="BQ6" s="646"/>
      <c r="BR6" s="646"/>
      <c r="BS6" s="647">
        <v>1147263</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802876</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801635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25477</v>
      </c>
      <c r="S7" s="609"/>
      <c r="T7" s="609"/>
      <c r="U7" s="609"/>
      <c r="V7" s="609"/>
      <c r="W7" s="609"/>
      <c r="X7" s="609"/>
      <c r="Y7" s="610"/>
      <c r="Z7" s="646">
        <v>0</v>
      </c>
      <c r="AA7" s="646"/>
      <c r="AB7" s="646"/>
      <c r="AC7" s="646"/>
      <c r="AD7" s="647">
        <v>25477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23507842</v>
      </c>
      <c r="BH7" s="609"/>
      <c r="BI7" s="609"/>
      <c r="BJ7" s="609"/>
      <c r="BK7" s="609"/>
      <c r="BL7" s="609"/>
      <c r="BM7" s="609"/>
      <c r="BN7" s="610"/>
      <c r="BO7" s="646">
        <v>42.1</v>
      </c>
      <c r="BP7" s="646"/>
      <c r="BQ7" s="646"/>
      <c r="BR7" s="646"/>
      <c r="BS7" s="647">
        <v>1147263</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22068379</v>
      </c>
      <c r="CS7" s="609"/>
      <c r="CT7" s="609"/>
      <c r="CU7" s="609"/>
      <c r="CV7" s="609"/>
      <c r="CW7" s="609"/>
      <c r="CX7" s="609"/>
      <c r="CY7" s="610"/>
      <c r="CZ7" s="646">
        <v>9.3000000000000007</v>
      </c>
      <c r="DA7" s="646"/>
      <c r="DB7" s="646"/>
      <c r="DC7" s="646"/>
      <c r="DD7" s="614">
        <v>2654398</v>
      </c>
      <c r="DE7" s="609"/>
      <c r="DF7" s="609"/>
      <c r="DG7" s="609"/>
      <c r="DH7" s="609"/>
      <c r="DI7" s="609"/>
      <c r="DJ7" s="609"/>
      <c r="DK7" s="609"/>
      <c r="DL7" s="609"/>
      <c r="DM7" s="609"/>
      <c r="DN7" s="609"/>
      <c r="DO7" s="609"/>
      <c r="DP7" s="610"/>
      <c r="DQ7" s="614">
        <v>16458608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287578</v>
      </c>
      <c r="S8" s="609"/>
      <c r="T8" s="609"/>
      <c r="U8" s="609"/>
      <c r="V8" s="609"/>
      <c r="W8" s="609"/>
      <c r="X8" s="609"/>
      <c r="Y8" s="610"/>
      <c r="Z8" s="646">
        <v>0.1</v>
      </c>
      <c r="AA8" s="646"/>
      <c r="AB8" s="646"/>
      <c r="AC8" s="646"/>
      <c r="AD8" s="647">
        <v>287578</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581096</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101918120</v>
      </c>
      <c r="CS8" s="609"/>
      <c r="CT8" s="609"/>
      <c r="CU8" s="609"/>
      <c r="CV8" s="609"/>
      <c r="CW8" s="609"/>
      <c r="CX8" s="609"/>
      <c r="CY8" s="610"/>
      <c r="CZ8" s="646">
        <v>42.9</v>
      </c>
      <c r="DA8" s="646"/>
      <c r="DB8" s="646"/>
      <c r="DC8" s="646"/>
      <c r="DD8" s="614">
        <v>998197</v>
      </c>
      <c r="DE8" s="609"/>
      <c r="DF8" s="609"/>
      <c r="DG8" s="609"/>
      <c r="DH8" s="609"/>
      <c r="DI8" s="609"/>
      <c r="DJ8" s="609"/>
      <c r="DK8" s="609"/>
      <c r="DL8" s="609"/>
      <c r="DM8" s="609"/>
      <c r="DN8" s="609"/>
      <c r="DO8" s="609"/>
      <c r="DP8" s="610"/>
      <c r="DQ8" s="614">
        <v>48179035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432027</v>
      </c>
      <c r="S9" s="609"/>
      <c r="T9" s="609"/>
      <c r="U9" s="609"/>
      <c r="V9" s="609"/>
      <c r="W9" s="609"/>
      <c r="X9" s="609"/>
      <c r="Y9" s="610"/>
      <c r="Z9" s="646">
        <v>0.2</v>
      </c>
      <c r="AA9" s="646"/>
      <c r="AB9" s="646"/>
      <c r="AC9" s="646"/>
      <c r="AD9" s="647">
        <v>432027</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17764092</v>
      </c>
      <c r="BH9" s="609"/>
      <c r="BI9" s="609"/>
      <c r="BJ9" s="609"/>
      <c r="BK9" s="609"/>
      <c r="BL9" s="609"/>
      <c r="BM9" s="609"/>
      <c r="BN9" s="610"/>
      <c r="BO9" s="646">
        <v>31.8</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31998765</v>
      </c>
      <c r="CS9" s="609"/>
      <c r="CT9" s="609"/>
      <c r="CU9" s="609"/>
      <c r="CV9" s="609"/>
      <c r="CW9" s="609"/>
      <c r="CX9" s="609"/>
      <c r="CY9" s="610"/>
      <c r="CZ9" s="646">
        <v>13.5</v>
      </c>
      <c r="DA9" s="646"/>
      <c r="DB9" s="646"/>
      <c r="DC9" s="646"/>
      <c r="DD9" s="614">
        <v>5226130</v>
      </c>
      <c r="DE9" s="609"/>
      <c r="DF9" s="609"/>
      <c r="DG9" s="609"/>
      <c r="DH9" s="609"/>
      <c r="DI9" s="609"/>
      <c r="DJ9" s="609"/>
      <c r="DK9" s="609"/>
      <c r="DL9" s="609"/>
      <c r="DM9" s="609"/>
      <c r="DN9" s="609"/>
      <c r="DO9" s="609"/>
      <c r="DP9" s="610"/>
      <c r="DQ9" s="614">
        <v>12536286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1133800</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10450827</v>
      </c>
      <c r="S11" s="609"/>
      <c r="T11" s="609"/>
      <c r="U11" s="609"/>
      <c r="V11" s="609"/>
      <c r="W11" s="609"/>
      <c r="X11" s="609"/>
      <c r="Y11" s="610"/>
      <c r="Z11" s="611">
        <v>4.3</v>
      </c>
      <c r="AA11" s="612"/>
      <c r="AB11" s="612"/>
      <c r="AC11" s="613"/>
      <c r="AD11" s="614">
        <v>10450827</v>
      </c>
      <c r="AE11" s="609"/>
      <c r="AF11" s="609"/>
      <c r="AG11" s="609"/>
      <c r="AH11" s="609"/>
      <c r="AI11" s="609"/>
      <c r="AJ11" s="609"/>
      <c r="AK11" s="610"/>
      <c r="AL11" s="611">
        <v>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4028854</v>
      </c>
      <c r="BH11" s="609"/>
      <c r="BI11" s="609"/>
      <c r="BJ11" s="609"/>
      <c r="BK11" s="609"/>
      <c r="BL11" s="609"/>
      <c r="BM11" s="609"/>
      <c r="BN11" s="610"/>
      <c r="BO11" s="646">
        <v>7.2</v>
      </c>
      <c r="BP11" s="646"/>
      <c r="BQ11" s="646"/>
      <c r="BR11" s="646"/>
      <c r="BS11" s="647">
        <v>1147263</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3061812</v>
      </c>
      <c r="CS11" s="609"/>
      <c r="CT11" s="609"/>
      <c r="CU11" s="609"/>
      <c r="CV11" s="609"/>
      <c r="CW11" s="609"/>
      <c r="CX11" s="609"/>
      <c r="CY11" s="610"/>
      <c r="CZ11" s="646">
        <v>1.3</v>
      </c>
      <c r="DA11" s="646"/>
      <c r="DB11" s="646"/>
      <c r="DC11" s="646"/>
      <c r="DD11" s="614">
        <v>736112</v>
      </c>
      <c r="DE11" s="609"/>
      <c r="DF11" s="609"/>
      <c r="DG11" s="609"/>
      <c r="DH11" s="609"/>
      <c r="DI11" s="609"/>
      <c r="DJ11" s="609"/>
      <c r="DK11" s="609"/>
      <c r="DL11" s="609"/>
      <c r="DM11" s="609"/>
      <c r="DN11" s="609"/>
      <c r="DO11" s="609"/>
      <c r="DP11" s="610"/>
      <c r="DQ11" s="614">
        <v>1283205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51041</v>
      </c>
      <c r="S12" s="609"/>
      <c r="T12" s="609"/>
      <c r="U12" s="609"/>
      <c r="V12" s="609"/>
      <c r="W12" s="609"/>
      <c r="X12" s="609"/>
      <c r="Y12" s="610"/>
      <c r="Z12" s="646">
        <v>0</v>
      </c>
      <c r="AA12" s="646"/>
      <c r="AB12" s="646"/>
      <c r="AC12" s="646"/>
      <c r="AD12" s="647">
        <v>51041</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22159313</v>
      </c>
      <c r="BH12" s="609"/>
      <c r="BI12" s="609"/>
      <c r="BJ12" s="609"/>
      <c r="BK12" s="609"/>
      <c r="BL12" s="609"/>
      <c r="BM12" s="609"/>
      <c r="BN12" s="610"/>
      <c r="BO12" s="646">
        <v>39.6</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3663142</v>
      </c>
      <c r="CS12" s="609"/>
      <c r="CT12" s="609"/>
      <c r="CU12" s="609"/>
      <c r="CV12" s="609"/>
      <c r="CW12" s="609"/>
      <c r="CX12" s="609"/>
      <c r="CY12" s="610"/>
      <c r="CZ12" s="646">
        <v>1.5</v>
      </c>
      <c r="DA12" s="646"/>
      <c r="DB12" s="646"/>
      <c r="DC12" s="646"/>
      <c r="DD12" s="614">
        <v>637252</v>
      </c>
      <c r="DE12" s="609"/>
      <c r="DF12" s="609"/>
      <c r="DG12" s="609"/>
      <c r="DH12" s="609"/>
      <c r="DI12" s="609"/>
      <c r="DJ12" s="609"/>
      <c r="DK12" s="609"/>
      <c r="DL12" s="609"/>
      <c r="DM12" s="609"/>
      <c r="DN12" s="609"/>
      <c r="DO12" s="609"/>
      <c r="DP12" s="610"/>
      <c r="DQ12" s="614">
        <v>2509754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21848030</v>
      </c>
      <c r="BH13" s="609"/>
      <c r="BI13" s="609"/>
      <c r="BJ13" s="609"/>
      <c r="BK13" s="609"/>
      <c r="BL13" s="609"/>
      <c r="BM13" s="609"/>
      <c r="BN13" s="610"/>
      <c r="BO13" s="646">
        <v>39.1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21439089</v>
      </c>
      <c r="CS13" s="609"/>
      <c r="CT13" s="609"/>
      <c r="CU13" s="609"/>
      <c r="CV13" s="609"/>
      <c r="CW13" s="609"/>
      <c r="CX13" s="609"/>
      <c r="CY13" s="610"/>
      <c r="CZ13" s="646">
        <v>9</v>
      </c>
      <c r="DA13" s="646"/>
      <c r="DB13" s="646"/>
      <c r="DC13" s="646"/>
      <c r="DD13" s="614">
        <v>9844372</v>
      </c>
      <c r="DE13" s="609"/>
      <c r="DF13" s="609"/>
      <c r="DG13" s="609"/>
      <c r="DH13" s="609"/>
      <c r="DI13" s="609"/>
      <c r="DJ13" s="609"/>
      <c r="DK13" s="609"/>
      <c r="DL13" s="609"/>
      <c r="DM13" s="609"/>
      <c r="DN13" s="609"/>
      <c r="DO13" s="609"/>
      <c r="DP13" s="610"/>
      <c r="DQ13" s="614">
        <v>11361898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1122311</v>
      </c>
      <c r="BH14" s="609"/>
      <c r="BI14" s="609"/>
      <c r="BJ14" s="609"/>
      <c r="BK14" s="609"/>
      <c r="BL14" s="609"/>
      <c r="BM14" s="609"/>
      <c r="BN14" s="610"/>
      <c r="BO14" s="646">
        <v>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4779420</v>
      </c>
      <c r="CS14" s="609"/>
      <c r="CT14" s="609"/>
      <c r="CU14" s="609"/>
      <c r="CV14" s="609"/>
      <c r="CW14" s="609"/>
      <c r="CX14" s="609"/>
      <c r="CY14" s="610"/>
      <c r="CZ14" s="646">
        <v>2</v>
      </c>
      <c r="DA14" s="646"/>
      <c r="DB14" s="646"/>
      <c r="DC14" s="646"/>
      <c r="DD14" s="614">
        <v>221985</v>
      </c>
      <c r="DE14" s="609"/>
      <c r="DF14" s="609"/>
      <c r="DG14" s="609"/>
      <c r="DH14" s="609"/>
      <c r="DI14" s="609"/>
      <c r="DJ14" s="609"/>
      <c r="DK14" s="609"/>
      <c r="DL14" s="609"/>
      <c r="DM14" s="609"/>
      <c r="DN14" s="609"/>
      <c r="DO14" s="609"/>
      <c r="DP14" s="610"/>
      <c r="DQ14" s="614">
        <v>3833960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83095</v>
      </c>
      <c r="S15" s="609"/>
      <c r="T15" s="609"/>
      <c r="U15" s="609"/>
      <c r="V15" s="609"/>
      <c r="W15" s="609"/>
      <c r="X15" s="609"/>
      <c r="Y15" s="610"/>
      <c r="Z15" s="646">
        <v>0</v>
      </c>
      <c r="AA15" s="646"/>
      <c r="AB15" s="646"/>
      <c r="AC15" s="646"/>
      <c r="AD15" s="647">
        <v>83095</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2790151</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17573855</v>
      </c>
      <c r="CS15" s="609"/>
      <c r="CT15" s="609"/>
      <c r="CU15" s="609"/>
      <c r="CV15" s="609"/>
      <c r="CW15" s="609"/>
      <c r="CX15" s="609"/>
      <c r="CY15" s="610"/>
      <c r="CZ15" s="646">
        <v>7.4</v>
      </c>
      <c r="DA15" s="646"/>
      <c r="DB15" s="646"/>
      <c r="DC15" s="646"/>
      <c r="DD15" s="614">
        <v>5973295</v>
      </c>
      <c r="DE15" s="609"/>
      <c r="DF15" s="609"/>
      <c r="DG15" s="609"/>
      <c r="DH15" s="609"/>
      <c r="DI15" s="609"/>
      <c r="DJ15" s="609"/>
      <c r="DK15" s="609"/>
      <c r="DL15" s="609"/>
      <c r="DM15" s="609"/>
      <c r="DN15" s="609"/>
      <c r="DO15" s="609"/>
      <c r="DP15" s="610"/>
      <c r="DQ15" s="614">
        <v>10549963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728845</v>
      </c>
      <c r="S16" s="609"/>
      <c r="T16" s="609"/>
      <c r="U16" s="609"/>
      <c r="V16" s="609"/>
      <c r="W16" s="609"/>
      <c r="X16" s="609"/>
      <c r="Y16" s="610"/>
      <c r="Z16" s="646">
        <v>0.3</v>
      </c>
      <c r="AA16" s="646"/>
      <c r="AB16" s="646"/>
      <c r="AC16" s="646"/>
      <c r="AD16" s="647">
        <v>728845</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198963</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33637</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1890291</v>
      </c>
      <c r="S17" s="609"/>
      <c r="T17" s="609"/>
      <c r="U17" s="609"/>
      <c r="V17" s="609"/>
      <c r="W17" s="609"/>
      <c r="X17" s="609"/>
      <c r="Y17" s="610"/>
      <c r="Z17" s="646">
        <v>0.8</v>
      </c>
      <c r="AA17" s="646"/>
      <c r="AB17" s="646"/>
      <c r="AC17" s="646"/>
      <c r="AD17" s="647">
        <v>1890291</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27066979</v>
      </c>
      <c r="CS17" s="609"/>
      <c r="CT17" s="609"/>
      <c r="CU17" s="609"/>
      <c r="CV17" s="609"/>
      <c r="CW17" s="609"/>
      <c r="CX17" s="609"/>
      <c r="CY17" s="610"/>
      <c r="CZ17" s="646">
        <v>11.4</v>
      </c>
      <c r="DA17" s="646"/>
      <c r="DB17" s="646"/>
      <c r="DC17" s="646"/>
      <c r="DD17" s="614" t="s">
        <v>122</v>
      </c>
      <c r="DE17" s="609"/>
      <c r="DF17" s="609"/>
      <c r="DG17" s="609"/>
      <c r="DH17" s="609"/>
      <c r="DI17" s="609"/>
      <c r="DJ17" s="609"/>
      <c r="DK17" s="609"/>
      <c r="DL17" s="609"/>
      <c r="DM17" s="609"/>
      <c r="DN17" s="609"/>
      <c r="DO17" s="609"/>
      <c r="DP17" s="610"/>
      <c r="DQ17" s="614">
        <v>25431527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278441</v>
      </c>
      <c r="S18" s="609"/>
      <c r="T18" s="609"/>
      <c r="U18" s="609"/>
      <c r="V18" s="609"/>
      <c r="W18" s="609"/>
      <c r="X18" s="609"/>
      <c r="Y18" s="610"/>
      <c r="Z18" s="646">
        <v>0.1</v>
      </c>
      <c r="AA18" s="646"/>
      <c r="AB18" s="646"/>
      <c r="AC18" s="646"/>
      <c r="AD18" s="647">
        <v>278441</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3066209</v>
      </c>
      <c r="CS18" s="609"/>
      <c r="CT18" s="609"/>
      <c r="CU18" s="609"/>
      <c r="CV18" s="609"/>
      <c r="CW18" s="609"/>
      <c r="CX18" s="609"/>
      <c r="CY18" s="610"/>
      <c r="CZ18" s="646">
        <v>1.3</v>
      </c>
      <c r="DA18" s="646"/>
      <c r="DB18" s="646"/>
      <c r="DC18" s="646"/>
      <c r="DD18" s="614">
        <v>3066209</v>
      </c>
      <c r="DE18" s="609"/>
      <c r="DF18" s="609"/>
      <c r="DG18" s="609"/>
      <c r="DH18" s="609"/>
      <c r="DI18" s="609"/>
      <c r="DJ18" s="609"/>
      <c r="DK18" s="609"/>
      <c r="DL18" s="609"/>
      <c r="DM18" s="609"/>
      <c r="DN18" s="609"/>
      <c r="DO18" s="609"/>
      <c r="DP18" s="610"/>
      <c r="DQ18" s="614">
        <v>537031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1602319</v>
      </c>
      <c r="S19" s="609"/>
      <c r="T19" s="609"/>
      <c r="U19" s="609"/>
      <c r="V19" s="609"/>
      <c r="W19" s="609"/>
      <c r="X19" s="609"/>
      <c r="Y19" s="610"/>
      <c r="Z19" s="646">
        <v>0.7</v>
      </c>
      <c r="AA19" s="646"/>
      <c r="AB19" s="646"/>
      <c r="AC19" s="646"/>
      <c r="AD19" s="647">
        <v>1602319</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6313659</v>
      </c>
      <c r="BH19" s="609"/>
      <c r="BI19" s="609"/>
      <c r="BJ19" s="609"/>
      <c r="BK19" s="609"/>
      <c r="BL19" s="609"/>
      <c r="BM19" s="609"/>
      <c r="BN19" s="610"/>
      <c r="BO19" s="646">
        <v>11.3</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9531</v>
      </c>
      <c r="S20" s="609"/>
      <c r="T20" s="609"/>
      <c r="U20" s="609"/>
      <c r="V20" s="609"/>
      <c r="W20" s="609"/>
      <c r="X20" s="609"/>
      <c r="Y20" s="610"/>
      <c r="Z20" s="646">
        <v>0</v>
      </c>
      <c r="AA20" s="646"/>
      <c r="AB20" s="646"/>
      <c r="AC20" s="646"/>
      <c r="AD20" s="647">
        <v>9531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5951226</v>
      </c>
      <c r="BH20" s="609"/>
      <c r="BI20" s="609"/>
      <c r="BJ20" s="609"/>
      <c r="BK20" s="609"/>
      <c r="BL20" s="609"/>
      <c r="BM20" s="609"/>
      <c r="BN20" s="610"/>
      <c r="BO20" s="646">
        <v>10.6</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237637609</v>
      </c>
      <c r="CS20" s="609"/>
      <c r="CT20" s="609"/>
      <c r="CU20" s="609"/>
      <c r="CV20" s="609"/>
      <c r="CW20" s="609"/>
      <c r="CX20" s="609"/>
      <c r="CY20" s="610"/>
      <c r="CZ20" s="646">
        <v>100</v>
      </c>
      <c r="DA20" s="646"/>
      <c r="DB20" s="646"/>
      <c r="DC20" s="646"/>
      <c r="DD20" s="614">
        <v>29357950</v>
      </c>
      <c r="DE20" s="609"/>
      <c r="DF20" s="609"/>
      <c r="DG20" s="609"/>
      <c r="DH20" s="609"/>
      <c r="DI20" s="609"/>
      <c r="DJ20" s="609"/>
      <c r="DK20" s="609"/>
      <c r="DL20" s="609"/>
      <c r="DM20" s="609"/>
      <c r="DN20" s="609"/>
      <c r="DO20" s="609"/>
      <c r="DP20" s="610"/>
      <c r="DQ20" s="614">
        <v>133516539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40352902</v>
      </c>
      <c r="S21" s="609"/>
      <c r="T21" s="609"/>
      <c r="U21" s="609"/>
      <c r="V21" s="609"/>
      <c r="W21" s="609"/>
      <c r="X21" s="609"/>
      <c r="Y21" s="610"/>
      <c r="Z21" s="646">
        <v>16.7</v>
      </c>
      <c r="AA21" s="646"/>
      <c r="AB21" s="646"/>
      <c r="AC21" s="646"/>
      <c r="AD21" s="647">
        <v>38086113</v>
      </c>
      <c r="AE21" s="647"/>
      <c r="AF21" s="647"/>
      <c r="AG21" s="647"/>
      <c r="AH21" s="647"/>
      <c r="AI21" s="647"/>
      <c r="AJ21" s="647"/>
      <c r="AK21" s="647"/>
      <c r="AL21" s="611">
        <v>36.200000000000003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52247</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38086113</v>
      </c>
      <c r="S22" s="609"/>
      <c r="T22" s="609"/>
      <c r="U22" s="609"/>
      <c r="V22" s="609"/>
      <c r="W22" s="609"/>
      <c r="X22" s="609"/>
      <c r="Y22" s="610"/>
      <c r="Z22" s="646">
        <v>15.8</v>
      </c>
      <c r="AA22" s="646"/>
      <c r="AB22" s="646"/>
      <c r="AC22" s="646"/>
      <c r="AD22" s="647">
        <v>38086113</v>
      </c>
      <c r="AE22" s="647"/>
      <c r="AF22" s="647"/>
      <c r="AG22" s="647"/>
      <c r="AH22" s="647"/>
      <c r="AI22" s="647"/>
      <c r="AJ22" s="647"/>
      <c r="AK22" s="647"/>
      <c r="AL22" s="611">
        <v>36.200000000000003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1785399</v>
      </c>
      <c r="BH22" s="609"/>
      <c r="BI22" s="609"/>
      <c r="BJ22" s="609"/>
      <c r="BK22" s="609"/>
      <c r="BL22" s="609"/>
      <c r="BM22" s="609"/>
      <c r="BN22" s="610"/>
      <c r="BO22" s="646">
        <v>3.2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2266789</v>
      </c>
      <c r="S23" s="609"/>
      <c r="T23" s="609"/>
      <c r="U23" s="609"/>
      <c r="V23" s="609"/>
      <c r="W23" s="609"/>
      <c r="X23" s="609"/>
      <c r="Y23" s="610"/>
      <c r="Z23" s="646">
        <v>0.9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4113580</v>
      </c>
      <c r="BH23" s="609"/>
      <c r="BI23" s="609"/>
      <c r="BJ23" s="609"/>
      <c r="BK23" s="609"/>
      <c r="BL23" s="609"/>
      <c r="BM23" s="609"/>
      <c r="BN23" s="610"/>
      <c r="BO23" s="646">
        <v>7.4</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138737675</v>
      </c>
      <c r="CS24" s="664"/>
      <c r="CT24" s="664"/>
      <c r="CU24" s="664"/>
      <c r="CV24" s="664"/>
      <c r="CW24" s="664"/>
      <c r="CX24" s="664"/>
      <c r="CY24" s="689"/>
      <c r="CZ24" s="690">
        <v>58.4</v>
      </c>
      <c r="DA24" s="672"/>
      <c r="DB24" s="672"/>
      <c r="DC24" s="692"/>
      <c r="DD24" s="688">
        <v>76567475</v>
      </c>
      <c r="DE24" s="664"/>
      <c r="DF24" s="664"/>
      <c r="DG24" s="664"/>
      <c r="DH24" s="664"/>
      <c r="DI24" s="664"/>
      <c r="DJ24" s="664"/>
      <c r="DK24" s="689"/>
      <c r="DL24" s="688">
        <v>67978773</v>
      </c>
      <c r="DM24" s="664"/>
      <c r="DN24" s="664"/>
      <c r="DO24" s="664"/>
      <c r="DP24" s="664"/>
      <c r="DQ24" s="664"/>
      <c r="DR24" s="664"/>
      <c r="DS24" s="664"/>
      <c r="DT24" s="664"/>
      <c r="DU24" s="664"/>
      <c r="DV24" s="689"/>
      <c r="DW24" s="690">
        <v>64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111190894</v>
      </c>
      <c r="S25" s="609"/>
      <c r="T25" s="609"/>
      <c r="U25" s="609"/>
      <c r="V25" s="609"/>
      <c r="W25" s="609"/>
      <c r="X25" s="609"/>
      <c r="Y25" s="610"/>
      <c r="Z25" s="646">
        <v>46.1</v>
      </c>
      <c r="AA25" s="646"/>
      <c r="AB25" s="646"/>
      <c r="AC25" s="646"/>
      <c r="AD25" s="647">
        <v>104448093</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v>362433</v>
      </c>
      <c r="BH25" s="609"/>
      <c r="BI25" s="609"/>
      <c r="BJ25" s="609"/>
      <c r="BK25" s="609"/>
      <c r="BL25" s="609"/>
      <c r="BM25" s="609"/>
      <c r="BN25" s="610"/>
      <c r="BO25" s="646">
        <v>0.6</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27210806</v>
      </c>
      <c r="CS25" s="621"/>
      <c r="CT25" s="621"/>
      <c r="CU25" s="621"/>
      <c r="CV25" s="621"/>
      <c r="CW25" s="621"/>
      <c r="CX25" s="621"/>
      <c r="CY25" s="622"/>
      <c r="CZ25" s="611">
        <v>11.5</v>
      </c>
      <c r="DA25" s="623"/>
      <c r="DB25" s="623"/>
      <c r="DC25" s="624"/>
      <c r="DD25" s="614">
        <v>25059376</v>
      </c>
      <c r="DE25" s="621"/>
      <c r="DF25" s="621"/>
      <c r="DG25" s="621"/>
      <c r="DH25" s="621"/>
      <c r="DI25" s="621"/>
      <c r="DJ25" s="621"/>
      <c r="DK25" s="622"/>
      <c r="DL25" s="614">
        <v>24321849</v>
      </c>
      <c r="DM25" s="621"/>
      <c r="DN25" s="621"/>
      <c r="DO25" s="621"/>
      <c r="DP25" s="621"/>
      <c r="DQ25" s="621"/>
      <c r="DR25" s="621"/>
      <c r="DS25" s="621"/>
      <c r="DT25" s="621"/>
      <c r="DU25" s="621"/>
      <c r="DV25" s="622"/>
      <c r="DW25" s="611">
        <v>22.9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38716</v>
      </c>
      <c r="S26" s="609"/>
      <c r="T26" s="609"/>
      <c r="U26" s="609"/>
      <c r="V26" s="609"/>
      <c r="W26" s="609"/>
      <c r="X26" s="609"/>
      <c r="Y26" s="610"/>
      <c r="Z26" s="646">
        <v>0</v>
      </c>
      <c r="AA26" s="646"/>
      <c r="AB26" s="646"/>
      <c r="AC26" s="646"/>
      <c r="AD26" s="647">
        <v>38716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17610226</v>
      </c>
      <c r="CS26" s="609"/>
      <c r="CT26" s="609"/>
      <c r="CU26" s="609"/>
      <c r="CV26" s="609"/>
      <c r="CW26" s="609"/>
      <c r="CX26" s="609"/>
      <c r="CY26" s="610"/>
      <c r="CZ26" s="611">
        <v>7.4</v>
      </c>
      <c r="DA26" s="623"/>
      <c r="DB26" s="623"/>
      <c r="DC26" s="624"/>
      <c r="DD26" s="614">
        <v>15944248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1230704</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55893276</v>
      </c>
      <c r="BH27" s="609"/>
      <c r="BI27" s="609"/>
      <c r="BJ27" s="609"/>
      <c r="BK27" s="609"/>
      <c r="BL27" s="609"/>
      <c r="BM27" s="609"/>
      <c r="BN27" s="610"/>
      <c r="BO27" s="646">
        <v>100</v>
      </c>
      <c r="BP27" s="646"/>
      <c r="BQ27" s="646"/>
      <c r="BR27" s="646"/>
      <c r="BS27" s="647">
        <v>1147263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84459895</v>
      </c>
      <c r="CS27" s="621"/>
      <c r="CT27" s="621"/>
      <c r="CU27" s="621"/>
      <c r="CV27" s="621"/>
      <c r="CW27" s="621"/>
      <c r="CX27" s="621"/>
      <c r="CY27" s="622"/>
      <c r="CZ27" s="611">
        <v>35.5</v>
      </c>
      <c r="DA27" s="623"/>
      <c r="DB27" s="623"/>
      <c r="DC27" s="624"/>
      <c r="DD27" s="614">
        <v>26076577</v>
      </c>
      <c r="DE27" s="621"/>
      <c r="DF27" s="621"/>
      <c r="DG27" s="621"/>
      <c r="DH27" s="621"/>
      <c r="DI27" s="621"/>
      <c r="DJ27" s="621"/>
      <c r="DK27" s="622"/>
      <c r="DL27" s="614">
        <v>19515558</v>
      </c>
      <c r="DM27" s="621"/>
      <c r="DN27" s="621"/>
      <c r="DO27" s="621"/>
      <c r="DP27" s="621"/>
      <c r="DQ27" s="621"/>
      <c r="DR27" s="621"/>
      <c r="DS27" s="621"/>
      <c r="DT27" s="621"/>
      <c r="DU27" s="621"/>
      <c r="DV27" s="622"/>
      <c r="DW27" s="611">
        <v>18.399999999999999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3049227</v>
      </c>
      <c r="S28" s="609"/>
      <c r="T28" s="609"/>
      <c r="U28" s="609"/>
      <c r="V28" s="609"/>
      <c r="W28" s="609"/>
      <c r="X28" s="609"/>
      <c r="Y28" s="610"/>
      <c r="Z28" s="646">
        <v>1.3</v>
      </c>
      <c r="AA28" s="646"/>
      <c r="AB28" s="646"/>
      <c r="AC28" s="646"/>
      <c r="AD28" s="647">
        <v>321379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27066974</v>
      </c>
      <c r="CS28" s="609"/>
      <c r="CT28" s="609"/>
      <c r="CU28" s="609"/>
      <c r="CV28" s="609"/>
      <c r="CW28" s="609"/>
      <c r="CX28" s="609"/>
      <c r="CY28" s="610"/>
      <c r="CZ28" s="611">
        <v>11.4</v>
      </c>
      <c r="DA28" s="623"/>
      <c r="DB28" s="623"/>
      <c r="DC28" s="624"/>
      <c r="DD28" s="614">
        <v>25431522</v>
      </c>
      <c r="DE28" s="609"/>
      <c r="DF28" s="609"/>
      <c r="DG28" s="609"/>
      <c r="DH28" s="609"/>
      <c r="DI28" s="609"/>
      <c r="DJ28" s="609"/>
      <c r="DK28" s="610"/>
      <c r="DL28" s="614">
        <v>24141366</v>
      </c>
      <c r="DM28" s="609"/>
      <c r="DN28" s="609"/>
      <c r="DO28" s="609"/>
      <c r="DP28" s="609"/>
      <c r="DQ28" s="609"/>
      <c r="DR28" s="609"/>
      <c r="DS28" s="609"/>
      <c r="DT28" s="609"/>
      <c r="DU28" s="609"/>
      <c r="DV28" s="610"/>
      <c r="DW28" s="611">
        <v>22.7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677528</v>
      </c>
      <c r="S29" s="609"/>
      <c r="T29" s="609"/>
      <c r="U29" s="609"/>
      <c r="V29" s="609"/>
      <c r="W29" s="609"/>
      <c r="X29" s="609"/>
      <c r="Y29" s="610"/>
      <c r="Z29" s="646">
        <v>0.3</v>
      </c>
      <c r="AA29" s="646"/>
      <c r="AB29" s="646"/>
      <c r="AC29" s="646"/>
      <c r="AD29" s="647">
        <v>17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27066473</v>
      </c>
      <c r="CS29" s="621"/>
      <c r="CT29" s="621"/>
      <c r="CU29" s="621"/>
      <c r="CV29" s="621"/>
      <c r="CW29" s="621"/>
      <c r="CX29" s="621"/>
      <c r="CY29" s="622"/>
      <c r="CZ29" s="611">
        <v>11.4</v>
      </c>
      <c r="DA29" s="623"/>
      <c r="DB29" s="623"/>
      <c r="DC29" s="624"/>
      <c r="DD29" s="614">
        <v>25431021</v>
      </c>
      <c r="DE29" s="621"/>
      <c r="DF29" s="621"/>
      <c r="DG29" s="621"/>
      <c r="DH29" s="621"/>
      <c r="DI29" s="621"/>
      <c r="DJ29" s="621"/>
      <c r="DK29" s="622"/>
      <c r="DL29" s="614">
        <v>24140865</v>
      </c>
      <c r="DM29" s="621"/>
      <c r="DN29" s="621"/>
      <c r="DO29" s="621"/>
      <c r="DP29" s="621"/>
      <c r="DQ29" s="621"/>
      <c r="DR29" s="621"/>
      <c r="DS29" s="621"/>
      <c r="DT29" s="621"/>
      <c r="DU29" s="621"/>
      <c r="DV29" s="622"/>
      <c r="DW29" s="611">
        <v>22.7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67719083</v>
      </c>
      <c r="S30" s="609"/>
      <c r="T30" s="609"/>
      <c r="U30" s="609"/>
      <c r="V30" s="609"/>
      <c r="W30" s="609"/>
      <c r="X30" s="609"/>
      <c r="Y30" s="610"/>
      <c r="Z30" s="646">
        <v>28.1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25921728</v>
      </c>
      <c r="CS30" s="609"/>
      <c r="CT30" s="609"/>
      <c r="CU30" s="609"/>
      <c r="CV30" s="609"/>
      <c r="CW30" s="609"/>
      <c r="CX30" s="609"/>
      <c r="CY30" s="610"/>
      <c r="CZ30" s="611">
        <v>10.9</v>
      </c>
      <c r="DA30" s="623"/>
      <c r="DB30" s="623"/>
      <c r="DC30" s="624"/>
      <c r="DD30" s="614">
        <v>24383489</v>
      </c>
      <c r="DE30" s="609"/>
      <c r="DF30" s="609"/>
      <c r="DG30" s="609"/>
      <c r="DH30" s="609"/>
      <c r="DI30" s="609"/>
      <c r="DJ30" s="609"/>
      <c r="DK30" s="610"/>
      <c r="DL30" s="614">
        <v>23093333</v>
      </c>
      <c r="DM30" s="609"/>
      <c r="DN30" s="609"/>
      <c r="DO30" s="609"/>
      <c r="DP30" s="609"/>
      <c r="DQ30" s="609"/>
      <c r="DR30" s="609"/>
      <c r="DS30" s="609"/>
      <c r="DT30" s="609"/>
      <c r="DU30" s="609"/>
      <c r="DV30" s="610"/>
      <c r="DW30" s="611">
        <v>21.7</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300</v>
      </c>
      <c r="S31" s="609"/>
      <c r="T31" s="609"/>
      <c r="U31" s="609"/>
      <c r="V31" s="609"/>
      <c r="W31" s="609"/>
      <c r="X31" s="609"/>
      <c r="Y31" s="610"/>
      <c r="Z31" s="646">
        <v>0</v>
      </c>
      <c r="AA31" s="646"/>
      <c r="AB31" s="646"/>
      <c r="AC31" s="646"/>
      <c r="AD31" s="647">
        <v>300</v>
      </c>
      <c r="AE31" s="647"/>
      <c r="AF31" s="647"/>
      <c r="AG31" s="647"/>
      <c r="AH31" s="647"/>
      <c r="AI31" s="647"/>
      <c r="AJ31" s="647"/>
      <c r="AK31" s="647"/>
      <c r="AL31" s="611">
        <v>0</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98.3</v>
      </c>
      <c r="BN31" s="671"/>
      <c r="BO31" s="671"/>
      <c r="BP31" s="671"/>
      <c r="BQ31" s="673"/>
      <c r="BR31" s="670">
        <v>99.4</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1144745</v>
      </c>
      <c r="CS31" s="621"/>
      <c r="CT31" s="621"/>
      <c r="CU31" s="621"/>
      <c r="CV31" s="621"/>
      <c r="CW31" s="621"/>
      <c r="CX31" s="621"/>
      <c r="CY31" s="622"/>
      <c r="CZ31" s="611">
        <v>0.5</v>
      </c>
      <c r="DA31" s="623"/>
      <c r="DB31" s="623"/>
      <c r="DC31" s="624"/>
      <c r="DD31" s="614">
        <v>1047532</v>
      </c>
      <c r="DE31" s="621"/>
      <c r="DF31" s="621"/>
      <c r="DG31" s="621"/>
      <c r="DH31" s="621"/>
      <c r="DI31" s="621"/>
      <c r="DJ31" s="621"/>
      <c r="DK31" s="622"/>
      <c r="DL31" s="614">
        <v>1047532</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15231776</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99.5</v>
      </c>
      <c r="BH32" s="621"/>
      <c r="BI32" s="621"/>
      <c r="BJ32" s="621"/>
      <c r="BK32" s="621"/>
      <c r="BL32" s="621"/>
      <c r="BM32" s="612">
        <v>98.5</v>
      </c>
      <c r="BN32" s="621"/>
      <c r="BO32" s="621"/>
      <c r="BP32" s="621"/>
      <c r="BQ32" s="644"/>
      <c r="BR32" s="679">
        <v>99.3</v>
      </c>
      <c r="BS32" s="621"/>
      <c r="BT32" s="621"/>
      <c r="BU32" s="621"/>
      <c r="BV32" s="621"/>
      <c r="BW32" s="621"/>
      <c r="BX32" s="612">
        <v>98.1</v>
      </c>
      <c r="BY32" s="621"/>
      <c r="BZ32" s="621"/>
      <c r="CA32" s="621"/>
      <c r="CB32" s="644"/>
      <c r="CD32" s="631"/>
      <c r="CE32" s="632"/>
      <c r="CF32" s="605" t="s">
        <v>304</v>
      </c>
      <c r="CG32" s="606"/>
      <c r="CH32" s="606"/>
      <c r="CI32" s="606"/>
      <c r="CJ32" s="606"/>
      <c r="CK32" s="606"/>
      <c r="CL32" s="606"/>
      <c r="CM32" s="606"/>
      <c r="CN32" s="606"/>
      <c r="CO32" s="606"/>
      <c r="CP32" s="606"/>
      <c r="CQ32" s="607"/>
      <c r="CR32" s="608">
        <v>501</v>
      </c>
      <c r="CS32" s="609"/>
      <c r="CT32" s="609"/>
      <c r="CU32" s="609"/>
      <c r="CV32" s="609"/>
      <c r="CW32" s="609"/>
      <c r="CX32" s="609"/>
      <c r="CY32" s="610"/>
      <c r="CZ32" s="611">
        <v>0</v>
      </c>
      <c r="DA32" s="623"/>
      <c r="DB32" s="623"/>
      <c r="DC32" s="624"/>
      <c r="DD32" s="614">
        <v>501</v>
      </c>
      <c r="DE32" s="609"/>
      <c r="DF32" s="609"/>
      <c r="DG32" s="609"/>
      <c r="DH32" s="609"/>
      <c r="DI32" s="609"/>
      <c r="DJ32" s="609"/>
      <c r="DK32" s="610"/>
      <c r="DL32" s="614">
        <v>501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3518194</v>
      </c>
      <c r="S33" s="609"/>
      <c r="T33" s="609"/>
      <c r="U33" s="609"/>
      <c r="V33" s="609"/>
      <c r="W33" s="609"/>
      <c r="X33" s="609"/>
      <c r="Y33" s="610"/>
      <c r="Z33" s="646">
        <v>1.5</v>
      </c>
      <c r="AA33" s="646"/>
      <c r="AB33" s="646"/>
      <c r="AC33" s="646"/>
      <c r="AD33" s="647">
        <v>212107</v>
      </c>
      <c r="AE33" s="647"/>
      <c r="AF33" s="647"/>
      <c r="AG33" s="647"/>
      <c r="AH33" s="647"/>
      <c r="AI33" s="647"/>
      <c r="AJ33" s="647"/>
      <c r="AK33" s="647"/>
      <c r="AL33" s="611">
        <v>0.2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99.4</v>
      </c>
      <c r="BH33" s="593"/>
      <c r="BI33" s="593"/>
      <c r="BJ33" s="593"/>
      <c r="BK33" s="593"/>
      <c r="BL33" s="593"/>
      <c r="BM33" s="639">
        <v>97.7</v>
      </c>
      <c r="BN33" s="593"/>
      <c r="BO33" s="593"/>
      <c r="BP33" s="593"/>
      <c r="BQ33" s="656"/>
      <c r="BR33" s="669">
        <v>99.4</v>
      </c>
      <c r="BS33" s="593"/>
      <c r="BT33" s="593"/>
      <c r="BU33" s="593"/>
      <c r="BV33" s="593"/>
      <c r="BW33" s="593"/>
      <c r="BX33" s="639">
        <v>97.5</v>
      </c>
      <c r="BY33" s="593"/>
      <c r="BZ33" s="593"/>
      <c r="CA33" s="593"/>
      <c r="CB33" s="656"/>
      <c r="CD33" s="605" t="s">
        <v>307</v>
      </c>
      <c r="CE33" s="606"/>
      <c r="CF33" s="606"/>
      <c r="CG33" s="606"/>
      <c r="CH33" s="606"/>
      <c r="CI33" s="606"/>
      <c r="CJ33" s="606"/>
      <c r="CK33" s="606"/>
      <c r="CL33" s="606"/>
      <c r="CM33" s="606"/>
      <c r="CN33" s="606"/>
      <c r="CO33" s="606"/>
      <c r="CP33" s="606"/>
      <c r="CQ33" s="607"/>
      <c r="CR33" s="608">
        <v>69343021</v>
      </c>
      <c r="CS33" s="621"/>
      <c r="CT33" s="621"/>
      <c r="CU33" s="621"/>
      <c r="CV33" s="621"/>
      <c r="CW33" s="621"/>
      <c r="CX33" s="621"/>
      <c r="CY33" s="622"/>
      <c r="CZ33" s="611">
        <v>29.2</v>
      </c>
      <c r="DA33" s="623"/>
      <c r="DB33" s="623"/>
      <c r="DC33" s="624"/>
      <c r="DD33" s="614">
        <v>52880759</v>
      </c>
      <c r="DE33" s="621"/>
      <c r="DF33" s="621"/>
      <c r="DG33" s="621"/>
      <c r="DH33" s="621"/>
      <c r="DI33" s="621"/>
      <c r="DJ33" s="621"/>
      <c r="DK33" s="622"/>
      <c r="DL33" s="614">
        <v>36978712</v>
      </c>
      <c r="DM33" s="621"/>
      <c r="DN33" s="621"/>
      <c r="DO33" s="621"/>
      <c r="DP33" s="621"/>
      <c r="DQ33" s="621"/>
      <c r="DR33" s="621"/>
      <c r="DS33" s="621"/>
      <c r="DT33" s="621"/>
      <c r="DU33" s="621"/>
      <c r="DV33" s="622"/>
      <c r="DW33" s="611">
        <v>34.799999999999997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1235685</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25559748</v>
      </c>
      <c r="CS34" s="609"/>
      <c r="CT34" s="609"/>
      <c r="CU34" s="609"/>
      <c r="CV34" s="609"/>
      <c r="CW34" s="609"/>
      <c r="CX34" s="609"/>
      <c r="CY34" s="610"/>
      <c r="CZ34" s="611">
        <v>10.8</v>
      </c>
      <c r="DA34" s="623"/>
      <c r="DB34" s="623"/>
      <c r="DC34" s="624"/>
      <c r="DD34" s="614">
        <v>18078746</v>
      </c>
      <c r="DE34" s="609"/>
      <c r="DF34" s="609"/>
      <c r="DG34" s="609"/>
      <c r="DH34" s="609"/>
      <c r="DI34" s="609"/>
      <c r="DJ34" s="609"/>
      <c r="DK34" s="610"/>
      <c r="DL34" s="614">
        <v>15343505</v>
      </c>
      <c r="DM34" s="609"/>
      <c r="DN34" s="609"/>
      <c r="DO34" s="609"/>
      <c r="DP34" s="609"/>
      <c r="DQ34" s="609"/>
      <c r="DR34" s="609"/>
      <c r="DS34" s="609"/>
      <c r="DT34" s="609"/>
      <c r="DU34" s="609"/>
      <c r="DV34" s="610"/>
      <c r="DW34" s="611">
        <v>14.4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4720953</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1845964</v>
      </c>
      <c r="CS35" s="621"/>
      <c r="CT35" s="621"/>
      <c r="CU35" s="621"/>
      <c r="CV35" s="621"/>
      <c r="CW35" s="621"/>
      <c r="CX35" s="621"/>
      <c r="CY35" s="622"/>
      <c r="CZ35" s="611">
        <v>0.8</v>
      </c>
      <c r="DA35" s="623"/>
      <c r="DB35" s="623"/>
      <c r="DC35" s="624"/>
      <c r="DD35" s="614">
        <v>1737593</v>
      </c>
      <c r="DE35" s="621"/>
      <c r="DF35" s="621"/>
      <c r="DG35" s="621"/>
      <c r="DH35" s="621"/>
      <c r="DI35" s="621"/>
      <c r="DJ35" s="621"/>
      <c r="DK35" s="622"/>
      <c r="DL35" s="614">
        <v>1662861</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8223700</v>
      </c>
      <c r="S36" s="609"/>
      <c r="T36" s="609"/>
      <c r="U36" s="609"/>
      <c r="V36" s="609"/>
      <c r="W36" s="609"/>
      <c r="X36" s="609"/>
      <c r="Y36" s="610"/>
      <c r="Z36" s="646">
        <v>3.4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25754475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217805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12771379</v>
      </c>
      <c r="CS36" s="609"/>
      <c r="CT36" s="609"/>
      <c r="CU36" s="609"/>
      <c r="CV36" s="609"/>
      <c r="CW36" s="609"/>
      <c r="CX36" s="609"/>
      <c r="CY36" s="610"/>
      <c r="CZ36" s="611">
        <v>5.4</v>
      </c>
      <c r="DA36" s="623"/>
      <c r="DB36" s="623"/>
      <c r="DC36" s="624"/>
      <c r="DD36" s="614">
        <v>10136643</v>
      </c>
      <c r="DE36" s="609"/>
      <c r="DF36" s="609"/>
      <c r="DG36" s="609"/>
      <c r="DH36" s="609"/>
      <c r="DI36" s="609"/>
      <c r="DJ36" s="609"/>
      <c r="DK36" s="610"/>
      <c r="DL36" s="614">
        <v>5243778</v>
      </c>
      <c r="DM36" s="609"/>
      <c r="DN36" s="609"/>
      <c r="DO36" s="609"/>
      <c r="DP36" s="609"/>
      <c r="DQ36" s="609"/>
      <c r="DR36" s="609"/>
      <c r="DS36" s="609"/>
      <c r="DT36" s="609"/>
      <c r="DU36" s="609"/>
      <c r="DV36" s="610"/>
      <c r="DW36" s="611">
        <v>4.9000000000000004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6281695</v>
      </c>
      <c r="S37" s="609"/>
      <c r="T37" s="609"/>
      <c r="U37" s="609"/>
      <c r="V37" s="609"/>
      <c r="W37" s="609"/>
      <c r="X37" s="609"/>
      <c r="Y37" s="610"/>
      <c r="Z37" s="646">
        <v>2.6</v>
      </c>
      <c r="AA37" s="646"/>
      <c r="AB37" s="646"/>
      <c r="AC37" s="646"/>
      <c r="AD37" s="647">
        <v>178500</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4117934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-659360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48966</v>
      </c>
      <c r="CS37" s="621"/>
      <c r="CT37" s="621"/>
      <c r="CU37" s="621"/>
      <c r="CV37" s="621"/>
      <c r="CW37" s="621"/>
      <c r="CX37" s="621"/>
      <c r="CY37" s="622"/>
      <c r="CZ37" s="611">
        <v>0</v>
      </c>
      <c r="DA37" s="623"/>
      <c r="DB37" s="623"/>
      <c r="DC37" s="624"/>
      <c r="DD37" s="614">
        <v>48966</v>
      </c>
      <c r="DE37" s="621"/>
      <c r="DF37" s="621"/>
      <c r="DG37" s="621"/>
      <c r="DH37" s="621"/>
      <c r="DI37" s="621"/>
      <c r="DJ37" s="621"/>
      <c r="DK37" s="622"/>
      <c r="DL37" s="614">
        <v>35451</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18143827</v>
      </c>
      <c r="S38" s="609"/>
      <c r="T38" s="609"/>
      <c r="U38" s="609"/>
      <c r="V38" s="609"/>
      <c r="W38" s="609"/>
      <c r="X38" s="609"/>
      <c r="Y38" s="610"/>
      <c r="Z38" s="646">
        <v>7.5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526817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54111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21109724</v>
      </c>
      <c r="CS38" s="609"/>
      <c r="CT38" s="609"/>
      <c r="CU38" s="609"/>
      <c r="CV38" s="609"/>
      <c r="CW38" s="609"/>
      <c r="CX38" s="609"/>
      <c r="CY38" s="610"/>
      <c r="CZ38" s="611">
        <v>8.9</v>
      </c>
      <c r="DA38" s="623"/>
      <c r="DB38" s="623"/>
      <c r="DC38" s="624"/>
      <c r="DD38" s="614">
        <v>17279484</v>
      </c>
      <c r="DE38" s="609"/>
      <c r="DF38" s="609"/>
      <c r="DG38" s="609"/>
      <c r="DH38" s="609"/>
      <c r="DI38" s="609"/>
      <c r="DJ38" s="609"/>
      <c r="DK38" s="610"/>
      <c r="DL38" s="614">
        <v>14726122</v>
      </c>
      <c r="DM38" s="609"/>
      <c r="DN38" s="609"/>
      <c r="DO38" s="609"/>
      <c r="DP38" s="609"/>
      <c r="DQ38" s="609"/>
      <c r="DR38" s="609"/>
      <c r="DS38" s="609"/>
      <c r="DT38" s="609"/>
      <c r="DU38" s="609"/>
      <c r="DV38" s="610"/>
      <c r="DW38" s="611">
        <v>13.9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30348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76322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4420063</v>
      </c>
      <c r="CS39" s="621"/>
      <c r="CT39" s="621"/>
      <c r="CU39" s="621"/>
      <c r="CV39" s="621"/>
      <c r="CW39" s="621"/>
      <c r="CX39" s="621"/>
      <c r="CY39" s="622"/>
      <c r="CZ39" s="611">
        <v>1.9</v>
      </c>
      <c r="DA39" s="623"/>
      <c r="DB39" s="623"/>
      <c r="DC39" s="624"/>
      <c r="DD39" s="614">
        <v>3491646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1031327</v>
      </c>
      <c r="S40" s="609"/>
      <c r="T40" s="609"/>
      <c r="U40" s="609"/>
      <c r="V40" s="609"/>
      <c r="W40" s="609"/>
      <c r="X40" s="609"/>
      <c r="Y40" s="610"/>
      <c r="Z40" s="646">
        <v>0.4</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2569</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3636143</v>
      </c>
      <c r="CS40" s="609"/>
      <c r="CT40" s="609"/>
      <c r="CU40" s="609"/>
      <c r="CV40" s="609"/>
      <c r="CW40" s="609"/>
      <c r="CX40" s="609"/>
      <c r="CY40" s="610"/>
      <c r="CZ40" s="611">
        <v>1.5</v>
      </c>
      <c r="DA40" s="623"/>
      <c r="DB40" s="623"/>
      <c r="DC40" s="624"/>
      <c r="DD40" s="614">
        <v>2156647</v>
      </c>
      <c r="DE40" s="609"/>
      <c r="DF40" s="609"/>
      <c r="DG40" s="609"/>
      <c r="DH40" s="609"/>
      <c r="DI40" s="609"/>
      <c r="DJ40" s="609"/>
      <c r="DK40" s="610"/>
      <c r="DL40" s="614">
        <v>2446</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241262282</v>
      </c>
      <c r="S41" s="633"/>
      <c r="T41" s="633"/>
      <c r="U41" s="633"/>
      <c r="V41" s="633"/>
      <c r="W41" s="633"/>
      <c r="X41" s="633"/>
      <c r="Y41" s="636"/>
      <c r="Z41" s="637">
        <v>100</v>
      </c>
      <c r="AA41" s="637"/>
      <c r="AB41" s="637"/>
      <c r="AC41" s="637"/>
      <c r="AD41" s="638">
        <v>105199112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4448501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16628306</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490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29556913</v>
      </c>
      <c r="CS42" s="621"/>
      <c r="CT42" s="621"/>
      <c r="CU42" s="621"/>
      <c r="CV42" s="621"/>
      <c r="CW42" s="621"/>
      <c r="CX42" s="621"/>
      <c r="CY42" s="622"/>
      <c r="CZ42" s="611">
        <v>12.4</v>
      </c>
      <c r="DA42" s="623"/>
      <c r="DB42" s="623"/>
      <c r="DC42" s="624"/>
      <c r="DD42" s="614">
        <v>4068305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806807</v>
      </c>
      <c r="CS43" s="621"/>
      <c r="CT43" s="621"/>
      <c r="CU43" s="621"/>
      <c r="CV43" s="621"/>
      <c r="CW43" s="621"/>
      <c r="CX43" s="621"/>
      <c r="CY43" s="622"/>
      <c r="CZ43" s="611">
        <v>0.3</v>
      </c>
      <c r="DA43" s="623"/>
      <c r="DB43" s="623"/>
      <c r="DC43" s="624"/>
      <c r="DD43" s="614">
        <v>719736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29357950</v>
      </c>
      <c r="CS44" s="609"/>
      <c r="CT44" s="609"/>
      <c r="CU44" s="609"/>
      <c r="CV44" s="609"/>
      <c r="CW44" s="609"/>
      <c r="CX44" s="609"/>
      <c r="CY44" s="610"/>
      <c r="CZ44" s="611">
        <v>12.4</v>
      </c>
      <c r="DA44" s="612"/>
      <c r="DB44" s="612"/>
      <c r="DC44" s="613"/>
      <c r="DD44" s="614">
        <v>4034668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15198141</v>
      </c>
      <c r="CS45" s="621"/>
      <c r="CT45" s="621"/>
      <c r="CU45" s="621"/>
      <c r="CV45" s="621"/>
      <c r="CW45" s="621"/>
      <c r="CX45" s="621"/>
      <c r="CY45" s="622"/>
      <c r="CZ45" s="611">
        <v>6.4</v>
      </c>
      <c r="DA45" s="623"/>
      <c r="DB45" s="623"/>
      <c r="DC45" s="624"/>
      <c r="DD45" s="614">
        <v>1303519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12616408</v>
      </c>
      <c r="CS46" s="609"/>
      <c r="CT46" s="609"/>
      <c r="CU46" s="609"/>
      <c r="CV46" s="609"/>
      <c r="CW46" s="609"/>
      <c r="CX46" s="609"/>
      <c r="CY46" s="610"/>
      <c r="CZ46" s="611">
        <v>5.3</v>
      </c>
      <c r="DA46" s="612"/>
      <c r="DB46" s="612"/>
      <c r="DC46" s="613"/>
      <c r="DD46" s="614">
        <v>2652184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198963</v>
      </c>
      <c r="CS47" s="621"/>
      <c r="CT47" s="621"/>
      <c r="CU47" s="621"/>
      <c r="CV47" s="621"/>
      <c r="CW47" s="621"/>
      <c r="CX47" s="621"/>
      <c r="CY47" s="622"/>
      <c r="CZ47" s="611">
        <v>0.1</v>
      </c>
      <c r="DA47" s="623"/>
      <c r="DB47" s="623"/>
      <c r="DC47" s="624"/>
      <c r="DD47" s="614">
        <v>33637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237637609</v>
      </c>
      <c r="CS49" s="593"/>
      <c r="CT49" s="593"/>
      <c r="CU49" s="593"/>
      <c r="CV49" s="593"/>
      <c r="CW49" s="593"/>
      <c r="CX49" s="593"/>
      <c r="CY49" s="594"/>
      <c r="CZ49" s="595">
        <v>100</v>
      </c>
      <c r="DA49" s="596"/>
      <c r="DB49" s="596"/>
      <c r="DC49" s="597"/>
      <c r="DD49" s="598">
        <v>133516539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395dUifv9zqRQP5YDLg8FiHV1XCOnyr6GKWrzgTsD/Ik94OPp+rrKKfh7navnCSCPP/xrDnDm08Ro20+jKBMQ==" saltValue="H4Dra6Y5O2Ci+e8N/GAU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237841</v>
      </c>
      <c r="R7" s="1090"/>
      <c r="S7" s="1090"/>
      <c r="T7" s="1090"/>
      <c r="U7" s="1090"/>
      <c r="V7" s="1090">
        <v>234412</v>
      </c>
      <c r="W7" s="1090"/>
      <c r="X7" s="1090"/>
      <c r="Y7" s="1090"/>
      <c r="Z7" s="1090"/>
      <c r="AA7" s="1090">
        <v>3429</v>
      </c>
      <c r="AB7" s="1090"/>
      <c r="AC7" s="1090"/>
      <c r="AD7" s="1090"/>
      <c r="AE7" s="1091"/>
      <c r="AF7" s="1092">
        <v>1138</v>
      </c>
      <c r="AG7" s="1093"/>
      <c r="AH7" s="1093"/>
      <c r="AI7" s="1093"/>
      <c r="AJ7" s="1094"/>
      <c r="AK7" s="1095">
        <v>4209</v>
      </c>
      <c r="AL7" s="1096"/>
      <c r="AM7" s="1096"/>
      <c r="AN7" s="1096"/>
      <c r="AO7" s="1096"/>
      <c r="AP7" s="1096">
        <v>253299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557</v>
      </c>
      <c r="BT7" s="1087"/>
      <c r="BU7" s="1087"/>
      <c r="BV7" s="1087"/>
      <c r="BW7" s="1087"/>
      <c r="BX7" s="1087"/>
      <c r="BY7" s="1087"/>
      <c r="BZ7" s="1087"/>
      <c r="CA7" s="1087"/>
      <c r="CB7" s="1087"/>
      <c r="CC7" s="1087"/>
      <c r="CD7" s="1087"/>
      <c r="CE7" s="1087"/>
      <c r="CF7" s="1087"/>
      <c r="CG7" s="1099"/>
      <c r="CH7" s="1083">
        <v>21</v>
      </c>
      <c r="CI7" s="1084"/>
      <c r="CJ7" s="1084"/>
      <c r="CK7" s="1084"/>
      <c r="CL7" s="1085"/>
      <c r="CM7" s="1083">
        <v>285</v>
      </c>
      <c r="CN7" s="1084"/>
      <c r="CO7" s="1084"/>
      <c r="CP7" s="1084"/>
      <c r="CQ7" s="1085"/>
      <c r="CR7" s="1083">
        <v>3</v>
      </c>
      <c r="CS7" s="1084"/>
      <c r="CT7" s="1084"/>
      <c r="CU7" s="1084"/>
      <c r="CV7" s="1085"/>
      <c r="CW7" s="1083" t="s">
        <v>572</v>
      </c>
      <c r="CX7" s="1084"/>
      <c r="CY7" s="1084"/>
      <c r="CZ7" s="1084"/>
      <c r="DA7" s="1085"/>
      <c r="DB7" s="1083" t="s">
        <v>572</v>
      </c>
      <c r="DC7" s="1084"/>
      <c r="DD7" s="1084"/>
      <c r="DE7" s="1084"/>
      <c r="DF7" s="1085"/>
      <c r="DG7" s="1083" t="s">
        <v>572</v>
      </c>
      <c r="DH7" s="1084"/>
      <c r="DI7" s="1084"/>
      <c r="DJ7" s="1084"/>
      <c r="DK7" s="1085"/>
      <c r="DL7" s="1083" t="s">
        <v>572</v>
      </c>
      <c r="DM7" s="1084"/>
      <c r="DN7" s="1084"/>
      <c r="DO7" s="1084"/>
      <c r="DP7" s="1085"/>
      <c r="DQ7" s="1083" t="s">
        <v>572</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4317</v>
      </c>
      <c r="R8" s="1026"/>
      <c r="S8" s="1026"/>
      <c r="T8" s="1026"/>
      <c r="U8" s="1026"/>
      <c r="V8" s="1026">
        <v>4168</v>
      </c>
      <c r="W8" s="1026"/>
      <c r="X8" s="1026"/>
      <c r="Y8" s="1026"/>
      <c r="Z8" s="1026"/>
      <c r="AA8" s="1026">
        <v>149</v>
      </c>
      <c r="AB8" s="1026"/>
      <c r="AC8" s="1026"/>
      <c r="AD8" s="1026"/>
      <c r="AE8" s="1027"/>
      <c r="AF8" s="1022" t="s">
        <v>122</v>
      </c>
      <c r="AG8" s="1023"/>
      <c r="AH8" s="1023"/>
      <c r="AI8" s="1023"/>
      <c r="AJ8" s="1024"/>
      <c r="AK8" s="1067" t="s">
        <v>572</v>
      </c>
      <c r="AL8" s="1068"/>
      <c r="AM8" s="1068"/>
      <c r="AN8" s="1068"/>
      <c r="AO8" s="1068"/>
      <c r="AP8" s="1068">
        <v>2109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558</v>
      </c>
      <c r="BT8" s="980"/>
      <c r="BU8" s="980"/>
      <c r="BV8" s="980"/>
      <c r="BW8" s="980"/>
      <c r="BX8" s="980"/>
      <c r="BY8" s="980"/>
      <c r="BZ8" s="980"/>
      <c r="CA8" s="980"/>
      <c r="CB8" s="980"/>
      <c r="CC8" s="980"/>
      <c r="CD8" s="980"/>
      <c r="CE8" s="980"/>
      <c r="CF8" s="980"/>
      <c r="CG8" s="1001"/>
      <c r="CH8" s="976">
        <v>75</v>
      </c>
      <c r="CI8" s="977"/>
      <c r="CJ8" s="977"/>
      <c r="CK8" s="977"/>
      <c r="CL8" s="978"/>
      <c r="CM8" s="976">
        <v>381</v>
      </c>
      <c r="CN8" s="977"/>
      <c r="CO8" s="977"/>
      <c r="CP8" s="977"/>
      <c r="CQ8" s="978"/>
      <c r="CR8" s="976">
        <v>18</v>
      </c>
      <c r="CS8" s="977"/>
      <c r="CT8" s="977"/>
      <c r="CU8" s="977"/>
      <c r="CV8" s="978"/>
      <c r="CW8" s="976" t="s">
        <v>495</v>
      </c>
      <c r="CX8" s="977"/>
      <c r="CY8" s="977"/>
      <c r="CZ8" s="977"/>
      <c r="DA8" s="978"/>
      <c r="DB8" s="976" t="s">
        <v>495</v>
      </c>
      <c r="DC8" s="977"/>
      <c r="DD8" s="977"/>
      <c r="DE8" s="977"/>
      <c r="DF8" s="978"/>
      <c r="DG8" s="976" t="s">
        <v>495</v>
      </c>
      <c r="DH8" s="977"/>
      <c r="DI8" s="977"/>
      <c r="DJ8" s="977"/>
      <c r="DK8" s="978"/>
      <c r="DL8" s="976" t="s">
        <v>495</v>
      </c>
      <c r="DM8" s="977"/>
      <c r="DN8" s="977"/>
      <c r="DO8" s="977"/>
      <c r="DP8" s="978"/>
      <c r="DQ8" s="976" t="s">
        <v>495</v>
      </c>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100</v>
      </c>
      <c r="R9" s="1026"/>
      <c r="S9" s="1026"/>
      <c r="T9" s="1026"/>
      <c r="U9" s="1026"/>
      <c r="V9" s="1026">
        <v>54</v>
      </c>
      <c r="W9" s="1026"/>
      <c r="X9" s="1026"/>
      <c r="Y9" s="1026"/>
      <c r="Z9" s="1026"/>
      <c r="AA9" s="1026">
        <v>46</v>
      </c>
      <c r="AB9" s="1026"/>
      <c r="AC9" s="1026"/>
      <c r="AD9" s="1026"/>
      <c r="AE9" s="1027"/>
      <c r="AF9" s="1022">
        <v>46</v>
      </c>
      <c r="AG9" s="1023"/>
      <c r="AH9" s="1023"/>
      <c r="AI9" s="1023"/>
      <c r="AJ9" s="1024"/>
      <c r="AK9" s="1067">
        <v>5</v>
      </c>
      <c r="AL9" s="1068"/>
      <c r="AM9" s="1068"/>
      <c r="AN9" s="1068"/>
      <c r="AO9" s="1068"/>
      <c r="AP9" s="1068">
        <v>124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559</v>
      </c>
      <c r="BT9" s="980"/>
      <c r="BU9" s="980"/>
      <c r="BV9" s="980"/>
      <c r="BW9" s="980"/>
      <c r="BX9" s="980"/>
      <c r="BY9" s="980"/>
      <c r="BZ9" s="980"/>
      <c r="CA9" s="980"/>
      <c r="CB9" s="980"/>
      <c r="CC9" s="980"/>
      <c r="CD9" s="980"/>
      <c r="CE9" s="980"/>
      <c r="CF9" s="980"/>
      <c r="CG9" s="1001"/>
      <c r="CH9" s="976">
        <v>-1</v>
      </c>
      <c r="CI9" s="977"/>
      <c r="CJ9" s="977"/>
      <c r="CK9" s="977"/>
      <c r="CL9" s="978"/>
      <c r="CM9" s="976">
        <v>15</v>
      </c>
      <c r="CN9" s="977"/>
      <c r="CO9" s="977"/>
      <c r="CP9" s="977"/>
      <c r="CQ9" s="978"/>
      <c r="CR9" s="976">
        <v>6</v>
      </c>
      <c r="CS9" s="977"/>
      <c r="CT9" s="977"/>
      <c r="CU9" s="977"/>
      <c r="CV9" s="978"/>
      <c r="CW9" s="976" t="s">
        <v>495</v>
      </c>
      <c r="CX9" s="977"/>
      <c r="CY9" s="977"/>
      <c r="CZ9" s="977"/>
      <c r="DA9" s="978"/>
      <c r="DB9" s="976" t="s">
        <v>495</v>
      </c>
      <c r="DC9" s="977"/>
      <c r="DD9" s="977"/>
      <c r="DE9" s="977"/>
      <c r="DF9" s="978"/>
      <c r="DG9" s="976" t="s">
        <v>495</v>
      </c>
      <c r="DH9" s="977"/>
      <c r="DI9" s="977"/>
      <c r="DJ9" s="977"/>
      <c r="DK9" s="978"/>
      <c r="DL9" s="976" t="s">
        <v>495</v>
      </c>
      <c r="DM9" s="977"/>
      <c r="DN9" s="977"/>
      <c r="DO9" s="977"/>
      <c r="DP9" s="978"/>
      <c r="DQ9" s="976" t="s">
        <v>495</v>
      </c>
      <c r="DR9" s="977"/>
      <c r="DS9" s="977"/>
      <c r="DT9" s="977"/>
      <c r="DU9" s="978"/>
      <c r="DV9" s="979"/>
      <c r="DW9" s="980"/>
      <c r="DX9" s="980"/>
      <c r="DY9" s="980"/>
      <c r="DZ9" s="981"/>
      <c r="EA9" s="216"/>
    </row>
    <row r="10" spans="1:131" s="217" customFormat="1" ht="26.25" customHeight="1" x14ac:dyDescent="0.2">
      <c r="A10" s="220">
        <v>4</v>
      </c>
      <c r="B10" s="1017" t="s">
        <v>377</v>
      </c>
      <c r="C10" s="1018"/>
      <c r="D10" s="1018"/>
      <c r="E10" s="1018"/>
      <c r="F10" s="1018"/>
      <c r="G10" s="1018"/>
      <c r="H10" s="1018"/>
      <c r="I10" s="1018"/>
      <c r="J10" s="1018"/>
      <c r="K10" s="1018"/>
      <c r="L10" s="1018"/>
      <c r="M10" s="1018"/>
      <c r="N10" s="1018"/>
      <c r="O10" s="1018"/>
      <c r="P10" s="1019"/>
      <c r="Q10" s="1025">
        <v>383</v>
      </c>
      <c r="R10" s="1026"/>
      <c r="S10" s="1026"/>
      <c r="T10" s="1026"/>
      <c r="U10" s="1026"/>
      <c r="V10" s="1026">
        <v>383</v>
      </c>
      <c r="W10" s="1026"/>
      <c r="X10" s="1026"/>
      <c r="Y10" s="1026"/>
      <c r="Z10" s="1026"/>
      <c r="AA10" s="1026" t="s">
        <v>572</v>
      </c>
      <c r="AB10" s="1026"/>
      <c r="AC10" s="1026"/>
      <c r="AD10" s="1026"/>
      <c r="AE10" s="1027"/>
      <c r="AF10" s="1022" t="s">
        <v>122</v>
      </c>
      <c r="AG10" s="1023"/>
      <c r="AH10" s="1023"/>
      <c r="AI10" s="1023"/>
      <c r="AJ10" s="1024"/>
      <c r="AK10" s="1067">
        <v>244</v>
      </c>
      <c r="AL10" s="1068"/>
      <c r="AM10" s="1068"/>
      <c r="AN10" s="1068"/>
      <c r="AO10" s="1068"/>
      <c r="AP10" s="1068">
        <v>564</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560</v>
      </c>
      <c r="BT10" s="980"/>
      <c r="BU10" s="980"/>
      <c r="BV10" s="980"/>
      <c r="BW10" s="980"/>
      <c r="BX10" s="980"/>
      <c r="BY10" s="980"/>
      <c r="BZ10" s="980"/>
      <c r="CA10" s="980"/>
      <c r="CB10" s="980"/>
      <c r="CC10" s="980"/>
      <c r="CD10" s="980"/>
      <c r="CE10" s="980"/>
      <c r="CF10" s="980"/>
      <c r="CG10" s="1001"/>
      <c r="CH10" s="976">
        <v>-1</v>
      </c>
      <c r="CI10" s="977"/>
      <c r="CJ10" s="977"/>
      <c r="CK10" s="977"/>
      <c r="CL10" s="978"/>
      <c r="CM10" s="976">
        <v>233</v>
      </c>
      <c r="CN10" s="977"/>
      <c r="CO10" s="977"/>
      <c r="CP10" s="977"/>
      <c r="CQ10" s="978"/>
      <c r="CR10" s="976">
        <v>100</v>
      </c>
      <c r="CS10" s="977"/>
      <c r="CT10" s="977"/>
      <c r="CU10" s="977"/>
      <c r="CV10" s="978"/>
      <c r="CW10" s="976" t="s">
        <v>495</v>
      </c>
      <c r="CX10" s="977"/>
      <c r="CY10" s="977"/>
      <c r="CZ10" s="977"/>
      <c r="DA10" s="978"/>
      <c r="DB10" s="976" t="s">
        <v>495</v>
      </c>
      <c r="DC10" s="977"/>
      <c r="DD10" s="977"/>
      <c r="DE10" s="977"/>
      <c r="DF10" s="978"/>
      <c r="DG10" s="976" t="s">
        <v>495</v>
      </c>
      <c r="DH10" s="977"/>
      <c r="DI10" s="977"/>
      <c r="DJ10" s="977"/>
      <c r="DK10" s="978"/>
      <c r="DL10" s="976" t="s">
        <v>495</v>
      </c>
      <c r="DM10" s="977"/>
      <c r="DN10" s="977"/>
      <c r="DO10" s="977"/>
      <c r="DP10" s="978"/>
      <c r="DQ10" s="976" t="s">
        <v>495</v>
      </c>
      <c r="DR10" s="977"/>
      <c r="DS10" s="977"/>
      <c r="DT10" s="977"/>
      <c r="DU10" s="978"/>
      <c r="DV10" s="979"/>
      <c r="DW10" s="980"/>
      <c r="DX10" s="980"/>
      <c r="DY10" s="980"/>
      <c r="DZ10" s="981"/>
      <c r="EA10" s="216"/>
    </row>
    <row r="11" spans="1:131" s="217" customFormat="1" ht="26.25" customHeight="1" x14ac:dyDescent="0.2">
      <c r="A11" s="220">
        <v>5</v>
      </c>
      <c r="B11" s="1017" t="s">
        <v>378</v>
      </c>
      <c r="C11" s="1018"/>
      <c r="D11" s="1018"/>
      <c r="E11" s="1018"/>
      <c r="F11" s="1018"/>
      <c r="G11" s="1018"/>
      <c r="H11" s="1018"/>
      <c r="I11" s="1018"/>
      <c r="J11" s="1018"/>
      <c r="K11" s="1018"/>
      <c r="L11" s="1018"/>
      <c r="M11" s="1018"/>
      <c r="N11" s="1018"/>
      <c r="O11" s="1018"/>
      <c r="P11" s="1019"/>
      <c r="Q11" s="1025">
        <v>1059</v>
      </c>
      <c r="R11" s="1026"/>
      <c r="S11" s="1026"/>
      <c r="T11" s="1026"/>
      <c r="U11" s="1026"/>
      <c r="V11" s="1026">
        <v>1059</v>
      </c>
      <c r="W11" s="1026"/>
      <c r="X11" s="1026"/>
      <c r="Y11" s="1026"/>
      <c r="Z11" s="1026"/>
      <c r="AA11" s="1026" t="s">
        <v>572</v>
      </c>
      <c r="AB11" s="1026"/>
      <c r="AC11" s="1026"/>
      <c r="AD11" s="1026"/>
      <c r="AE11" s="1027"/>
      <c r="AF11" s="1022" t="s">
        <v>122</v>
      </c>
      <c r="AG11" s="1023"/>
      <c r="AH11" s="1023"/>
      <c r="AI11" s="1023"/>
      <c r="AJ11" s="1024"/>
      <c r="AK11" s="1067" t="s">
        <v>572</v>
      </c>
      <c r="AL11" s="1068"/>
      <c r="AM11" s="1068"/>
      <c r="AN11" s="1068"/>
      <c r="AO11" s="1068"/>
      <c r="AP11" s="1068">
        <v>8616</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561</v>
      </c>
      <c r="BT11" s="980"/>
      <c r="BU11" s="980"/>
      <c r="BV11" s="980"/>
      <c r="BW11" s="980"/>
      <c r="BX11" s="980"/>
      <c r="BY11" s="980"/>
      <c r="BZ11" s="980"/>
      <c r="CA11" s="980"/>
      <c r="CB11" s="980"/>
      <c r="CC11" s="980"/>
      <c r="CD11" s="980"/>
      <c r="CE11" s="980"/>
      <c r="CF11" s="980"/>
      <c r="CG11" s="1001"/>
      <c r="CH11" s="976">
        <v>-7</v>
      </c>
      <c r="CI11" s="977"/>
      <c r="CJ11" s="977"/>
      <c r="CK11" s="977"/>
      <c r="CL11" s="978"/>
      <c r="CM11" s="976">
        <v>422</v>
      </c>
      <c r="CN11" s="977"/>
      <c r="CO11" s="977"/>
      <c r="CP11" s="977"/>
      <c r="CQ11" s="978"/>
      <c r="CR11" s="976">
        <v>200</v>
      </c>
      <c r="CS11" s="977"/>
      <c r="CT11" s="977"/>
      <c r="CU11" s="977"/>
      <c r="CV11" s="978"/>
      <c r="CW11" s="976" t="s">
        <v>495</v>
      </c>
      <c r="CX11" s="977"/>
      <c r="CY11" s="977"/>
      <c r="CZ11" s="977"/>
      <c r="DA11" s="978"/>
      <c r="DB11" s="976" t="s">
        <v>495</v>
      </c>
      <c r="DC11" s="977"/>
      <c r="DD11" s="977"/>
      <c r="DE11" s="977"/>
      <c r="DF11" s="978"/>
      <c r="DG11" s="976" t="s">
        <v>495</v>
      </c>
      <c r="DH11" s="977"/>
      <c r="DI11" s="977"/>
      <c r="DJ11" s="977"/>
      <c r="DK11" s="978"/>
      <c r="DL11" s="976" t="s">
        <v>495</v>
      </c>
      <c r="DM11" s="977"/>
      <c r="DN11" s="977"/>
      <c r="DO11" s="977"/>
      <c r="DP11" s="978"/>
      <c r="DQ11" s="976" t="s">
        <v>495</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562</v>
      </c>
      <c r="BT12" s="980"/>
      <c r="BU12" s="980"/>
      <c r="BV12" s="980"/>
      <c r="BW12" s="980"/>
      <c r="BX12" s="980"/>
      <c r="BY12" s="980"/>
      <c r="BZ12" s="980"/>
      <c r="CA12" s="980"/>
      <c r="CB12" s="980"/>
      <c r="CC12" s="980"/>
      <c r="CD12" s="980"/>
      <c r="CE12" s="980"/>
      <c r="CF12" s="980"/>
      <c r="CG12" s="1001"/>
      <c r="CH12" s="976">
        <v>-6</v>
      </c>
      <c r="CI12" s="977"/>
      <c r="CJ12" s="977"/>
      <c r="CK12" s="977"/>
      <c r="CL12" s="978"/>
      <c r="CM12" s="976">
        <v>31</v>
      </c>
      <c r="CN12" s="977"/>
      <c r="CO12" s="977"/>
      <c r="CP12" s="977"/>
      <c r="CQ12" s="978"/>
      <c r="CR12" s="976">
        <v>5</v>
      </c>
      <c r="CS12" s="977"/>
      <c r="CT12" s="977"/>
      <c r="CU12" s="977"/>
      <c r="CV12" s="978"/>
      <c r="CW12" s="976">
        <v>11</v>
      </c>
      <c r="CX12" s="977"/>
      <c r="CY12" s="977"/>
      <c r="CZ12" s="977"/>
      <c r="DA12" s="978"/>
      <c r="DB12" s="976" t="s">
        <v>495</v>
      </c>
      <c r="DC12" s="977"/>
      <c r="DD12" s="977"/>
      <c r="DE12" s="977"/>
      <c r="DF12" s="978"/>
      <c r="DG12" s="976" t="s">
        <v>495</v>
      </c>
      <c r="DH12" s="977"/>
      <c r="DI12" s="977"/>
      <c r="DJ12" s="977"/>
      <c r="DK12" s="978"/>
      <c r="DL12" s="976" t="s">
        <v>495</v>
      </c>
      <c r="DM12" s="977"/>
      <c r="DN12" s="977"/>
      <c r="DO12" s="977"/>
      <c r="DP12" s="978"/>
      <c r="DQ12" s="976" t="s">
        <v>495</v>
      </c>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563</v>
      </c>
      <c r="BT13" s="980"/>
      <c r="BU13" s="980"/>
      <c r="BV13" s="980"/>
      <c r="BW13" s="980"/>
      <c r="BX13" s="980"/>
      <c r="BY13" s="980"/>
      <c r="BZ13" s="980"/>
      <c r="CA13" s="980"/>
      <c r="CB13" s="980"/>
      <c r="CC13" s="980"/>
      <c r="CD13" s="980"/>
      <c r="CE13" s="980"/>
      <c r="CF13" s="980"/>
      <c r="CG13" s="1001"/>
      <c r="CH13" s="976">
        <v>0</v>
      </c>
      <c r="CI13" s="977"/>
      <c r="CJ13" s="977"/>
      <c r="CK13" s="977"/>
      <c r="CL13" s="978"/>
      <c r="CM13" s="976">
        <v>114</v>
      </c>
      <c r="CN13" s="977"/>
      <c r="CO13" s="977"/>
      <c r="CP13" s="977"/>
      <c r="CQ13" s="978"/>
      <c r="CR13" s="976">
        <v>60</v>
      </c>
      <c r="CS13" s="977"/>
      <c r="CT13" s="977"/>
      <c r="CU13" s="977"/>
      <c r="CV13" s="978"/>
      <c r="CW13" s="976">
        <v>41</v>
      </c>
      <c r="CX13" s="977"/>
      <c r="CY13" s="977"/>
      <c r="CZ13" s="977"/>
      <c r="DA13" s="978"/>
      <c r="DB13" s="976" t="s">
        <v>495</v>
      </c>
      <c r="DC13" s="977"/>
      <c r="DD13" s="977"/>
      <c r="DE13" s="977"/>
      <c r="DF13" s="978"/>
      <c r="DG13" s="976" t="s">
        <v>495</v>
      </c>
      <c r="DH13" s="977"/>
      <c r="DI13" s="977"/>
      <c r="DJ13" s="977"/>
      <c r="DK13" s="978"/>
      <c r="DL13" s="976" t="s">
        <v>495</v>
      </c>
      <c r="DM13" s="977"/>
      <c r="DN13" s="977"/>
      <c r="DO13" s="977"/>
      <c r="DP13" s="978"/>
      <c r="DQ13" s="976" t="s">
        <v>495</v>
      </c>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564</v>
      </c>
      <c r="BT14" s="980"/>
      <c r="BU14" s="980"/>
      <c r="BV14" s="980"/>
      <c r="BW14" s="980"/>
      <c r="BX14" s="980"/>
      <c r="BY14" s="980"/>
      <c r="BZ14" s="980"/>
      <c r="CA14" s="980"/>
      <c r="CB14" s="980"/>
      <c r="CC14" s="980"/>
      <c r="CD14" s="980"/>
      <c r="CE14" s="980"/>
      <c r="CF14" s="980"/>
      <c r="CG14" s="1001"/>
      <c r="CH14" s="976">
        <v>2</v>
      </c>
      <c r="CI14" s="977"/>
      <c r="CJ14" s="977"/>
      <c r="CK14" s="977"/>
      <c r="CL14" s="978"/>
      <c r="CM14" s="976">
        <v>130</v>
      </c>
      <c r="CN14" s="977"/>
      <c r="CO14" s="977"/>
      <c r="CP14" s="977"/>
      <c r="CQ14" s="978"/>
      <c r="CR14" s="976">
        <v>10</v>
      </c>
      <c r="CS14" s="977"/>
      <c r="CT14" s="977"/>
      <c r="CU14" s="977"/>
      <c r="CV14" s="978"/>
      <c r="CW14" s="976" t="s">
        <v>495</v>
      </c>
      <c r="CX14" s="977"/>
      <c r="CY14" s="977"/>
      <c r="CZ14" s="977"/>
      <c r="DA14" s="978"/>
      <c r="DB14" s="976" t="s">
        <v>495</v>
      </c>
      <c r="DC14" s="977"/>
      <c r="DD14" s="977"/>
      <c r="DE14" s="977"/>
      <c r="DF14" s="978"/>
      <c r="DG14" s="976" t="s">
        <v>495</v>
      </c>
      <c r="DH14" s="977"/>
      <c r="DI14" s="977"/>
      <c r="DJ14" s="977"/>
      <c r="DK14" s="978"/>
      <c r="DL14" s="976" t="s">
        <v>495</v>
      </c>
      <c r="DM14" s="977"/>
      <c r="DN14" s="977"/>
      <c r="DO14" s="977"/>
      <c r="DP14" s="978"/>
      <c r="DQ14" s="976" t="s">
        <v>495</v>
      </c>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565</v>
      </c>
      <c r="BT15" s="980"/>
      <c r="BU15" s="980"/>
      <c r="BV15" s="980"/>
      <c r="BW15" s="980"/>
      <c r="BX15" s="980"/>
      <c r="BY15" s="980"/>
      <c r="BZ15" s="980"/>
      <c r="CA15" s="980"/>
      <c r="CB15" s="980"/>
      <c r="CC15" s="980"/>
      <c r="CD15" s="980"/>
      <c r="CE15" s="980"/>
      <c r="CF15" s="980"/>
      <c r="CG15" s="1001"/>
      <c r="CH15" s="976">
        <v>-23</v>
      </c>
      <c r="CI15" s="977"/>
      <c r="CJ15" s="977"/>
      <c r="CK15" s="977"/>
      <c r="CL15" s="978"/>
      <c r="CM15" s="976">
        <v>253</v>
      </c>
      <c r="CN15" s="977"/>
      <c r="CO15" s="977"/>
      <c r="CP15" s="977"/>
      <c r="CQ15" s="978"/>
      <c r="CR15" s="976">
        <v>3</v>
      </c>
      <c r="CS15" s="977"/>
      <c r="CT15" s="977"/>
      <c r="CU15" s="977"/>
      <c r="CV15" s="978"/>
      <c r="CW15" s="976" t="s">
        <v>495</v>
      </c>
      <c r="CX15" s="977"/>
      <c r="CY15" s="977"/>
      <c r="CZ15" s="977"/>
      <c r="DA15" s="978"/>
      <c r="DB15" s="976" t="s">
        <v>495</v>
      </c>
      <c r="DC15" s="977"/>
      <c r="DD15" s="977"/>
      <c r="DE15" s="977"/>
      <c r="DF15" s="978"/>
      <c r="DG15" s="976" t="s">
        <v>495</v>
      </c>
      <c r="DH15" s="977"/>
      <c r="DI15" s="977"/>
      <c r="DJ15" s="977"/>
      <c r="DK15" s="978"/>
      <c r="DL15" s="976" t="s">
        <v>495</v>
      </c>
      <c r="DM15" s="977"/>
      <c r="DN15" s="977"/>
      <c r="DO15" s="977"/>
      <c r="DP15" s="978"/>
      <c r="DQ15" s="976" t="s">
        <v>495</v>
      </c>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t="s">
        <v>566</v>
      </c>
      <c r="BT16" s="980"/>
      <c r="BU16" s="980"/>
      <c r="BV16" s="980"/>
      <c r="BW16" s="980"/>
      <c r="BX16" s="980"/>
      <c r="BY16" s="980"/>
      <c r="BZ16" s="980"/>
      <c r="CA16" s="980"/>
      <c r="CB16" s="980"/>
      <c r="CC16" s="980"/>
      <c r="CD16" s="980"/>
      <c r="CE16" s="980"/>
      <c r="CF16" s="980"/>
      <c r="CG16" s="1001"/>
      <c r="CH16" s="976">
        <v>1</v>
      </c>
      <c r="CI16" s="977"/>
      <c r="CJ16" s="977"/>
      <c r="CK16" s="977"/>
      <c r="CL16" s="978"/>
      <c r="CM16" s="976">
        <v>71</v>
      </c>
      <c r="CN16" s="977"/>
      <c r="CO16" s="977"/>
      <c r="CP16" s="977"/>
      <c r="CQ16" s="978"/>
      <c r="CR16" s="976">
        <v>30</v>
      </c>
      <c r="CS16" s="977"/>
      <c r="CT16" s="977"/>
      <c r="CU16" s="977"/>
      <c r="CV16" s="978"/>
      <c r="CW16" s="976" t="s">
        <v>495</v>
      </c>
      <c r="CX16" s="977"/>
      <c r="CY16" s="977"/>
      <c r="CZ16" s="977"/>
      <c r="DA16" s="978"/>
      <c r="DB16" s="976" t="s">
        <v>495</v>
      </c>
      <c r="DC16" s="977"/>
      <c r="DD16" s="977"/>
      <c r="DE16" s="977"/>
      <c r="DF16" s="978"/>
      <c r="DG16" s="976" t="s">
        <v>495</v>
      </c>
      <c r="DH16" s="977"/>
      <c r="DI16" s="977"/>
      <c r="DJ16" s="977"/>
      <c r="DK16" s="978"/>
      <c r="DL16" s="976" t="s">
        <v>495</v>
      </c>
      <c r="DM16" s="977"/>
      <c r="DN16" s="977"/>
      <c r="DO16" s="977"/>
      <c r="DP16" s="978"/>
      <c r="DQ16" s="976" t="s">
        <v>495</v>
      </c>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t="s">
        <v>567</v>
      </c>
      <c r="BT17" s="980"/>
      <c r="BU17" s="980"/>
      <c r="BV17" s="980"/>
      <c r="BW17" s="980"/>
      <c r="BX17" s="980"/>
      <c r="BY17" s="980"/>
      <c r="BZ17" s="980"/>
      <c r="CA17" s="980"/>
      <c r="CB17" s="980"/>
      <c r="CC17" s="980"/>
      <c r="CD17" s="980"/>
      <c r="CE17" s="980"/>
      <c r="CF17" s="980"/>
      <c r="CG17" s="1001"/>
      <c r="CH17" s="976">
        <v>5</v>
      </c>
      <c r="CI17" s="977"/>
      <c r="CJ17" s="977"/>
      <c r="CK17" s="977"/>
      <c r="CL17" s="978"/>
      <c r="CM17" s="976">
        <v>84</v>
      </c>
      <c r="CN17" s="977"/>
      <c r="CO17" s="977"/>
      <c r="CP17" s="977"/>
      <c r="CQ17" s="978"/>
      <c r="CR17" s="976">
        <v>8</v>
      </c>
      <c r="CS17" s="977"/>
      <c r="CT17" s="977"/>
      <c r="CU17" s="977"/>
      <c r="CV17" s="978"/>
      <c r="CW17" s="976">
        <v>30</v>
      </c>
      <c r="CX17" s="977"/>
      <c r="CY17" s="977"/>
      <c r="CZ17" s="977"/>
      <c r="DA17" s="978"/>
      <c r="DB17" s="976" t="s">
        <v>495</v>
      </c>
      <c r="DC17" s="977"/>
      <c r="DD17" s="977"/>
      <c r="DE17" s="977"/>
      <c r="DF17" s="978"/>
      <c r="DG17" s="976" t="s">
        <v>495</v>
      </c>
      <c r="DH17" s="977"/>
      <c r="DI17" s="977"/>
      <c r="DJ17" s="977"/>
      <c r="DK17" s="978"/>
      <c r="DL17" s="976" t="s">
        <v>495</v>
      </c>
      <c r="DM17" s="977"/>
      <c r="DN17" s="977"/>
      <c r="DO17" s="977"/>
      <c r="DP17" s="978"/>
      <c r="DQ17" s="976" t="s">
        <v>495</v>
      </c>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t="s">
        <v>568</v>
      </c>
      <c r="BT18" s="980"/>
      <c r="BU18" s="980"/>
      <c r="BV18" s="980"/>
      <c r="BW18" s="980"/>
      <c r="BX18" s="980"/>
      <c r="BY18" s="980"/>
      <c r="BZ18" s="980"/>
      <c r="CA18" s="980"/>
      <c r="CB18" s="980"/>
      <c r="CC18" s="980"/>
      <c r="CD18" s="980"/>
      <c r="CE18" s="980"/>
      <c r="CF18" s="980"/>
      <c r="CG18" s="1001"/>
      <c r="CH18" s="976">
        <v>-1198</v>
      </c>
      <c r="CI18" s="977"/>
      <c r="CJ18" s="977"/>
      <c r="CK18" s="977"/>
      <c r="CL18" s="978"/>
      <c r="CM18" s="976">
        <v>-1466</v>
      </c>
      <c r="CN18" s="977"/>
      <c r="CO18" s="977"/>
      <c r="CP18" s="977"/>
      <c r="CQ18" s="978"/>
      <c r="CR18" s="976">
        <v>842</v>
      </c>
      <c r="CS18" s="977"/>
      <c r="CT18" s="977"/>
      <c r="CU18" s="977"/>
      <c r="CV18" s="978"/>
      <c r="CW18" s="976">
        <v>19</v>
      </c>
      <c r="CX18" s="977"/>
      <c r="CY18" s="977"/>
      <c r="CZ18" s="977"/>
      <c r="DA18" s="978"/>
      <c r="DB18" s="976" t="s">
        <v>495</v>
      </c>
      <c r="DC18" s="977"/>
      <c r="DD18" s="977"/>
      <c r="DE18" s="977"/>
      <c r="DF18" s="978"/>
      <c r="DG18" s="976" t="s">
        <v>495</v>
      </c>
      <c r="DH18" s="977"/>
      <c r="DI18" s="977"/>
      <c r="DJ18" s="977"/>
      <c r="DK18" s="978"/>
      <c r="DL18" s="976" t="s">
        <v>495</v>
      </c>
      <c r="DM18" s="977"/>
      <c r="DN18" s="977"/>
      <c r="DO18" s="977"/>
      <c r="DP18" s="978"/>
      <c r="DQ18" s="976" t="s">
        <v>495</v>
      </c>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t="s">
        <v>571</v>
      </c>
      <c r="BS19" s="979" t="s">
        <v>569</v>
      </c>
      <c r="BT19" s="980"/>
      <c r="BU19" s="980"/>
      <c r="BV19" s="980"/>
      <c r="BW19" s="980"/>
      <c r="BX19" s="980"/>
      <c r="BY19" s="980"/>
      <c r="BZ19" s="980"/>
      <c r="CA19" s="980"/>
      <c r="CB19" s="980"/>
      <c r="CC19" s="980"/>
      <c r="CD19" s="980"/>
      <c r="CE19" s="980"/>
      <c r="CF19" s="980"/>
      <c r="CG19" s="1001"/>
      <c r="CH19" s="976">
        <v>200</v>
      </c>
      <c r="CI19" s="977"/>
      <c r="CJ19" s="977"/>
      <c r="CK19" s="977"/>
      <c r="CL19" s="978"/>
      <c r="CM19" s="976">
        <v>29117</v>
      </c>
      <c r="CN19" s="977"/>
      <c r="CO19" s="977"/>
      <c r="CP19" s="977"/>
      <c r="CQ19" s="978"/>
      <c r="CR19" s="976" t="s">
        <v>572</v>
      </c>
      <c r="CS19" s="977"/>
      <c r="CT19" s="977"/>
      <c r="CU19" s="977"/>
      <c r="CV19" s="978"/>
      <c r="CW19" s="976" t="s">
        <v>495</v>
      </c>
      <c r="CX19" s="977"/>
      <c r="CY19" s="977"/>
      <c r="CZ19" s="977"/>
      <c r="DA19" s="978"/>
      <c r="DB19" s="976" t="s">
        <v>495</v>
      </c>
      <c r="DC19" s="977"/>
      <c r="DD19" s="977"/>
      <c r="DE19" s="977"/>
      <c r="DF19" s="978"/>
      <c r="DG19" s="976" t="s">
        <v>495</v>
      </c>
      <c r="DH19" s="977"/>
      <c r="DI19" s="977"/>
      <c r="DJ19" s="977"/>
      <c r="DK19" s="978"/>
      <c r="DL19" s="976">
        <v>185</v>
      </c>
      <c r="DM19" s="977"/>
      <c r="DN19" s="977"/>
      <c r="DO19" s="977"/>
      <c r="DP19" s="978"/>
      <c r="DQ19" s="976">
        <v>56</v>
      </c>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t="s">
        <v>570</v>
      </c>
      <c r="BT20" s="980"/>
      <c r="BU20" s="980"/>
      <c r="BV20" s="980"/>
      <c r="BW20" s="980"/>
      <c r="BX20" s="980"/>
      <c r="BY20" s="980"/>
      <c r="BZ20" s="980"/>
      <c r="CA20" s="980"/>
      <c r="CB20" s="980"/>
      <c r="CC20" s="980"/>
      <c r="CD20" s="980"/>
      <c r="CE20" s="980"/>
      <c r="CF20" s="980"/>
      <c r="CG20" s="1001"/>
      <c r="CH20" s="976">
        <v>529</v>
      </c>
      <c r="CI20" s="977"/>
      <c r="CJ20" s="977"/>
      <c r="CK20" s="977"/>
      <c r="CL20" s="978"/>
      <c r="CM20" s="976">
        <v>28991</v>
      </c>
      <c r="CN20" s="977"/>
      <c r="CO20" s="977"/>
      <c r="CP20" s="977"/>
      <c r="CQ20" s="978"/>
      <c r="CR20" s="976">
        <v>263</v>
      </c>
      <c r="CS20" s="977"/>
      <c r="CT20" s="977"/>
      <c r="CU20" s="977"/>
      <c r="CV20" s="978"/>
      <c r="CW20" s="976" t="s">
        <v>495</v>
      </c>
      <c r="CX20" s="977"/>
      <c r="CY20" s="977"/>
      <c r="CZ20" s="977"/>
      <c r="DA20" s="978"/>
      <c r="DB20" s="976" t="s">
        <v>495</v>
      </c>
      <c r="DC20" s="977"/>
      <c r="DD20" s="977"/>
      <c r="DE20" s="977"/>
      <c r="DF20" s="978"/>
      <c r="DG20" s="976" t="s">
        <v>495</v>
      </c>
      <c r="DH20" s="977"/>
      <c r="DI20" s="977"/>
      <c r="DJ20" s="977"/>
      <c r="DK20" s="978"/>
      <c r="DL20" s="976" t="s">
        <v>495</v>
      </c>
      <c r="DM20" s="977"/>
      <c r="DN20" s="977"/>
      <c r="DO20" s="977"/>
      <c r="DP20" s="978"/>
      <c r="DQ20" s="976" t="s">
        <v>495</v>
      </c>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380</v>
      </c>
      <c r="B23" s="924" t="s">
        <v>381</v>
      </c>
      <c r="C23" s="925"/>
      <c r="D23" s="925"/>
      <c r="E23" s="925"/>
      <c r="F23" s="925"/>
      <c r="G23" s="925"/>
      <c r="H23" s="925"/>
      <c r="I23" s="925"/>
      <c r="J23" s="925"/>
      <c r="K23" s="925"/>
      <c r="L23" s="925"/>
      <c r="M23" s="925"/>
      <c r="N23" s="925"/>
      <c r="O23" s="925"/>
      <c r="P23" s="935"/>
      <c r="Q23" s="1054">
        <v>242333</v>
      </c>
      <c r="R23" s="1048"/>
      <c r="S23" s="1048"/>
      <c r="T23" s="1048"/>
      <c r="U23" s="1048"/>
      <c r="V23" s="1048">
        <v>238710</v>
      </c>
      <c r="W23" s="1048"/>
      <c r="X23" s="1048"/>
      <c r="Y23" s="1048"/>
      <c r="Z23" s="1048"/>
      <c r="AA23" s="1048">
        <v>3624</v>
      </c>
      <c r="AB23" s="1048"/>
      <c r="AC23" s="1048"/>
      <c r="AD23" s="1048"/>
      <c r="AE23" s="1055"/>
      <c r="AF23" s="1056">
        <v>1184</v>
      </c>
      <c r="AG23" s="1048"/>
      <c r="AH23" s="1048"/>
      <c r="AI23" s="1048"/>
      <c r="AJ23" s="1057"/>
      <c r="AK23" s="1058"/>
      <c r="AL23" s="1059"/>
      <c r="AM23" s="1059"/>
      <c r="AN23" s="1059"/>
      <c r="AO23" s="1059"/>
      <c r="AP23" s="1048">
        <v>264712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392</v>
      </c>
      <c r="C28" s="1035"/>
      <c r="D28" s="1035"/>
      <c r="E28" s="1035"/>
      <c r="F28" s="1035"/>
      <c r="G28" s="1035"/>
      <c r="H28" s="1035"/>
      <c r="I28" s="1035"/>
      <c r="J28" s="1035"/>
      <c r="K28" s="1035"/>
      <c r="L28" s="1035"/>
      <c r="M28" s="1035"/>
      <c r="N28" s="1035"/>
      <c r="O28" s="1035"/>
      <c r="P28" s="1036"/>
      <c r="Q28" s="1037">
        <v>50700</v>
      </c>
      <c r="R28" s="1038"/>
      <c r="S28" s="1038"/>
      <c r="T28" s="1038"/>
      <c r="U28" s="1038"/>
      <c r="V28" s="1038">
        <v>50482</v>
      </c>
      <c r="W28" s="1038"/>
      <c r="X28" s="1038"/>
      <c r="Y28" s="1038"/>
      <c r="Z28" s="1038"/>
      <c r="AA28" s="1038">
        <v>218</v>
      </c>
      <c r="AB28" s="1038"/>
      <c r="AC28" s="1038"/>
      <c r="AD28" s="1038"/>
      <c r="AE28" s="1039"/>
      <c r="AF28" s="1040">
        <v>218</v>
      </c>
      <c r="AG28" s="1038"/>
      <c r="AH28" s="1038"/>
      <c r="AI28" s="1038"/>
      <c r="AJ28" s="1041"/>
      <c r="AK28" s="1029">
        <v>4201</v>
      </c>
      <c r="AL28" s="1030"/>
      <c r="AM28" s="1030"/>
      <c r="AN28" s="1030"/>
      <c r="AO28" s="1030"/>
      <c r="AP28" s="1030">
        <v>57</v>
      </c>
      <c r="AQ28" s="1030"/>
      <c r="AR28" s="1030"/>
      <c r="AS28" s="1030"/>
      <c r="AT28" s="1030"/>
      <c r="AU28" s="1030">
        <v>53</v>
      </c>
      <c r="AV28" s="1030"/>
      <c r="AW28" s="1030"/>
      <c r="AX28" s="1030"/>
      <c r="AY28" s="1030"/>
      <c r="AZ28" s="1031">
        <v>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393</v>
      </c>
      <c r="C29" s="1018"/>
      <c r="D29" s="1018"/>
      <c r="E29" s="1018"/>
      <c r="F29" s="1018"/>
      <c r="G29" s="1018"/>
      <c r="H29" s="1018"/>
      <c r="I29" s="1018"/>
      <c r="J29" s="1018"/>
      <c r="K29" s="1018"/>
      <c r="L29" s="1018"/>
      <c r="M29" s="1018"/>
      <c r="N29" s="1018"/>
      <c r="O29" s="1018"/>
      <c r="P29" s="1019"/>
      <c r="Q29" s="1025">
        <v>48929</v>
      </c>
      <c r="R29" s="1026"/>
      <c r="S29" s="1026"/>
      <c r="T29" s="1026"/>
      <c r="U29" s="1026"/>
      <c r="V29" s="1026">
        <v>48030</v>
      </c>
      <c r="W29" s="1026"/>
      <c r="X29" s="1026"/>
      <c r="Y29" s="1026"/>
      <c r="Z29" s="1026"/>
      <c r="AA29" s="1026">
        <v>900</v>
      </c>
      <c r="AB29" s="1026"/>
      <c r="AC29" s="1026"/>
      <c r="AD29" s="1026"/>
      <c r="AE29" s="1027"/>
      <c r="AF29" s="1022">
        <v>900</v>
      </c>
      <c r="AG29" s="1023"/>
      <c r="AH29" s="1023"/>
      <c r="AI29" s="1023"/>
      <c r="AJ29" s="1024"/>
      <c r="AK29" s="967">
        <v>6932</v>
      </c>
      <c r="AL29" s="958"/>
      <c r="AM29" s="958"/>
      <c r="AN29" s="958"/>
      <c r="AO29" s="958"/>
      <c r="AP29" s="958" t="s">
        <v>572</v>
      </c>
      <c r="AQ29" s="958"/>
      <c r="AR29" s="958"/>
      <c r="AS29" s="958"/>
      <c r="AT29" s="958"/>
      <c r="AU29" s="958" t="s">
        <v>572</v>
      </c>
      <c r="AV29" s="958"/>
      <c r="AW29" s="958"/>
      <c r="AX29" s="958"/>
      <c r="AY29" s="958"/>
      <c r="AZ29" s="1028">
        <v>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394</v>
      </c>
      <c r="C30" s="1018"/>
      <c r="D30" s="1018"/>
      <c r="E30" s="1018"/>
      <c r="F30" s="1018"/>
      <c r="G30" s="1018"/>
      <c r="H30" s="1018"/>
      <c r="I30" s="1018"/>
      <c r="J30" s="1018"/>
      <c r="K30" s="1018"/>
      <c r="L30" s="1018"/>
      <c r="M30" s="1018"/>
      <c r="N30" s="1018"/>
      <c r="O30" s="1018"/>
      <c r="P30" s="1019"/>
      <c r="Q30" s="1025">
        <v>7458</v>
      </c>
      <c r="R30" s="1026"/>
      <c r="S30" s="1026"/>
      <c r="T30" s="1026"/>
      <c r="U30" s="1026"/>
      <c r="V30" s="1026">
        <v>7196</v>
      </c>
      <c r="W30" s="1026"/>
      <c r="X30" s="1026"/>
      <c r="Y30" s="1026"/>
      <c r="Z30" s="1026"/>
      <c r="AA30" s="1026">
        <v>262</v>
      </c>
      <c r="AB30" s="1026"/>
      <c r="AC30" s="1026"/>
      <c r="AD30" s="1026"/>
      <c r="AE30" s="1027"/>
      <c r="AF30" s="1022">
        <v>262</v>
      </c>
      <c r="AG30" s="1023"/>
      <c r="AH30" s="1023"/>
      <c r="AI30" s="1023"/>
      <c r="AJ30" s="1024"/>
      <c r="AK30" s="967">
        <v>1817</v>
      </c>
      <c r="AL30" s="958"/>
      <c r="AM30" s="958"/>
      <c r="AN30" s="958"/>
      <c r="AO30" s="958"/>
      <c r="AP30" s="958" t="s">
        <v>572</v>
      </c>
      <c r="AQ30" s="958"/>
      <c r="AR30" s="958"/>
      <c r="AS30" s="958"/>
      <c r="AT30" s="958"/>
      <c r="AU30" s="958" t="s">
        <v>572</v>
      </c>
      <c r="AV30" s="958"/>
      <c r="AW30" s="958"/>
      <c r="AX30" s="958"/>
      <c r="AY30" s="958"/>
      <c r="AZ30" s="1028">
        <v>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395</v>
      </c>
      <c r="C31" s="1018"/>
      <c r="D31" s="1018"/>
      <c r="E31" s="1018"/>
      <c r="F31" s="1018"/>
      <c r="G31" s="1018"/>
      <c r="H31" s="1018"/>
      <c r="I31" s="1018"/>
      <c r="J31" s="1018"/>
      <c r="K31" s="1018"/>
      <c r="L31" s="1018"/>
      <c r="M31" s="1018"/>
      <c r="N31" s="1018"/>
      <c r="O31" s="1018"/>
      <c r="P31" s="1019"/>
      <c r="Q31" s="1025">
        <v>195</v>
      </c>
      <c r="R31" s="1026"/>
      <c r="S31" s="1026"/>
      <c r="T31" s="1026"/>
      <c r="U31" s="1026"/>
      <c r="V31" s="1026">
        <v>195</v>
      </c>
      <c r="W31" s="1026"/>
      <c r="X31" s="1026"/>
      <c r="Y31" s="1026"/>
      <c r="Z31" s="1026"/>
      <c r="AA31" s="1026" t="s">
        <v>572</v>
      </c>
      <c r="AB31" s="1026"/>
      <c r="AC31" s="1026"/>
      <c r="AD31" s="1026"/>
      <c r="AE31" s="1027"/>
      <c r="AF31" s="1022" t="s">
        <v>122</v>
      </c>
      <c r="AG31" s="1023"/>
      <c r="AH31" s="1023"/>
      <c r="AI31" s="1023"/>
      <c r="AJ31" s="1024"/>
      <c r="AK31" s="967" t="s">
        <v>572</v>
      </c>
      <c r="AL31" s="958"/>
      <c r="AM31" s="958"/>
      <c r="AN31" s="958"/>
      <c r="AO31" s="958"/>
      <c r="AP31" s="958">
        <v>602</v>
      </c>
      <c r="AQ31" s="958"/>
      <c r="AR31" s="958"/>
      <c r="AS31" s="958"/>
      <c r="AT31" s="958"/>
      <c r="AU31" s="958" t="s">
        <v>572</v>
      </c>
      <c r="AV31" s="958"/>
      <c r="AW31" s="958"/>
      <c r="AX31" s="958"/>
      <c r="AY31" s="958"/>
      <c r="AZ31" s="1028">
        <v>0</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396</v>
      </c>
      <c r="C32" s="1018"/>
      <c r="D32" s="1018"/>
      <c r="E32" s="1018"/>
      <c r="F32" s="1018"/>
      <c r="G32" s="1018"/>
      <c r="H32" s="1018"/>
      <c r="I32" s="1018"/>
      <c r="J32" s="1018"/>
      <c r="K32" s="1018"/>
      <c r="L32" s="1018"/>
      <c r="M32" s="1018"/>
      <c r="N32" s="1018"/>
      <c r="O32" s="1018"/>
      <c r="P32" s="1019"/>
      <c r="Q32" s="1025">
        <v>10212</v>
      </c>
      <c r="R32" s="1026"/>
      <c r="S32" s="1026"/>
      <c r="T32" s="1026"/>
      <c r="U32" s="1026"/>
      <c r="V32" s="1026">
        <v>9307</v>
      </c>
      <c r="W32" s="1026"/>
      <c r="X32" s="1026"/>
      <c r="Y32" s="1026"/>
      <c r="Z32" s="1026"/>
      <c r="AA32" s="1026">
        <v>905</v>
      </c>
      <c r="AB32" s="1026"/>
      <c r="AC32" s="1026"/>
      <c r="AD32" s="1026"/>
      <c r="AE32" s="1027"/>
      <c r="AF32" s="1022">
        <v>13009</v>
      </c>
      <c r="AG32" s="1023"/>
      <c r="AH32" s="1023"/>
      <c r="AI32" s="1023"/>
      <c r="AJ32" s="1024"/>
      <c r="AK32" s="967">
        <v>40</v>
      </c>
      <c r="AL32" s="958"/>
      <c r="AM32" s="958"/>
      <c r="AN32" s="958"/>
      <c r="AO32" s="958"/>
      <c r="AP32" s="958">
        <v>7762</v>
      </c>
      <c r="AQ32" s="958"/>
      <c r="AR32" s="958"/>
      <c r="AS32" s="958"/>
      <c r="AT32" s="958"/>
      <c r="AU32" s="958">
        <v>924</v>
      </c>
      <c r="AV32" s="958"/>
      <c r="AW32" s="958"/>
      <c r="AX32" s="958"/>
      <c r="AY32" s="958"/>
      <c r="AZ32" s="1028">
        <v>0</v>
      </c>
      <c r="BA32" s="1028"/>
      <c r="BB32" s="1028"/>
      <c r="BC32" s="1028"/>
      <c r="BD32" s="1028"/>
      <c r="BE32" s="959" t="s">
        <v>397</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398</v>
      </c>
      <c r="C33" s="1018"/>
      <c r="D33" s="1018"/>
      <c r="E33" s="1018"/>
      <c r="F33" s="1018"/>
      <c r="G33" s="1018"/>
      <c r="H33" s="1018"/>
      <c r="I33" s="1018"/>
      <c r="J33" s="1018"/>
      <c r="K33" s="1018"/>
      <c r="L33" s="1018"/>
      <c r="M33" s="1018"/>
      <c r="N33" s="1018"/>
      <c r="O33" s="1018"/>
      <c r="P33" s="1019"/>
      <c r="Q33" s="1025">
        <v>11955</v>
      </c>
      <c r="R33" s="1026"/>
      <c r="S33" s="1026"/>
      <c r="T33" s="1026"/>
      <c r="U33" s="1026"/>
      <c r="V33" s="1026">
        <v>10706</v>
      </c>
      <c r="W33" s="1026"/>
      <c r="X33" s="1026"/>
      <c r="Y33" s="1026"/>
      <c r="Z33" s="1026"/>
      <c r="AA33" s="1026">
        <v>1249</v>
      </c>
      <c r="AB33" s="1026"/>
      <c r="AC33" s="1026"/>
      <c r="AD33" s="1026"/>
      <c r="AE33" s="1027"/>
      <c r="AF33" s="1022">
        <v>13032</v>
      </c>
      <c r="AG33" s="1023"/>
      <c r="AH33" s="1023"/>
      <c r="AI33" s="1023"/>
      <c r="AJ33" s="1024"/>
      <c r="AK33" s="967">
        <v>2073</v>
      </c>
      <c r="AL33" s="958"/>
      <c r="AM33" s="958"/>
      <c r="AN33" s="958"/>
      <c r="AO33" s="958"/>
      <c r="AP33" s="958">
        <v>51740</v>
      </c>
      <c r="AQ33" s="958"/>
      <c r="AR33" s="958"/>
      <c r="AS33" s="958"/>
      <c r="AT33" s="958"/>
      <c r="AU33" s="958">
        <v>31044</v>
      </c>
      <c r="AV33" s="958"/>
      <c r="AW33" s="958"/>
      <c r="AX33" s="958"/>
      <c r="AY33" s="958"/>
      <c r="AZ33" s="1028">
        <v>0</v>
      </c>
      <c r="BA33" s="1028"/>
      <c r="BB33" s="1028"/>
      <c r="BC33" s="1028"/>
      <c r="BD33" s="1028"/>
      <c r="BE33" s="959" t="s">
        <v>397</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399</v>
      </c>
      <c r="C34" s="1018"/>
      <c r="D34" s="1018"/>
      <c r="E34" s="1018"/>
      <c r="F34" s="1018"/>
      <c r="G34" s="1018"/>
      <c r="H34" s="1018"/>
      <c r="I34" s="1018"/>
      <c r="J34" s="1018"/>
      <c r="K34" s="1018"/>
      <c r="L34" s="1018"/>
      <c r="M34" s="1018"/>
      <c r="N34" s="1018"/>
      <c r="O34" s="1018"/>
      <c r="P34" s="1019"/>
      <c r="Q34" s="1025">
        <v>468</v>
      </c>
      <c r="R34" s="1026"/>
      <c r="S34" s="1026"/>
      <c r="T34" s="1026"/>
      <c r="U34" s="1026"/>
      <c r="V34" s="1026">
        <v>416</v>
      </c>
      <c r="W34" s="1026"/>
      <c r="X34" s="1026"/>
      <c r="Y34" s="1026"/>
      <c r="Z34" s="1026"/>
      <c r="AA34" s="1026">
        <v>52</v>
      </c>
      <c r="AB34" s="1026"/>
      <c r="AC34" s="1026"/>
      <c r="AD34" s="1026"/>
      <c r="AE34" s="1027"/>
      <c r="AF34" s="1022">
        <v>52</v>
      </c>
      <c r="AG34" s="1023"/>
      <c r="AH34" s="1023"/>
      <c r="AI34" s="1023"/>
      <c r="AJ34" s="1024"/>
      <c r="AK34" s="967">
        <v>60</v>
      </c>
      <c r="AL34" s="958"/>
      <c r="AM34" s="958"/>
      <c r="AN34" s="958"/>
      <c r="AO34" s="958"/>
      <c r="AP34" s="958">
        <v>226</v>
      </c>
      <c r="AQ34" s="958"/>
      <c r="AR34" s="958"/>
      <c r="AS34" s="958"/>
      <c r="AT34" s="958"/>
      <c r="AU34" s="958" t="s">
        <v>572</v>
      </c>
      <c r="AV34" s="958"/>
      <c r="AW34" s="958"/>
      <c r="AX34" s="958"/>
      <c r="AY34" s="958"/>
      <c r="AZ34" s="1028">
        <v>0</v>
      </c>
      <c r="BA34" s="1028"/>
      <c r="BB34" s="1028"/>
      <c r="BC34" s="1028"/>
      <c r="BD34" s="1028"/>
      <c r="BE34" s="959" t="s">
        <v>400</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401</v>
      </c>
      <c r="C35" s="1018"/>
      <c r="D35" s="1018"/>
      <c r="E35" s="1018"/>
      <c r="F35" s="1018"/>
      <c r="G35" s="1018"/>
      <c r="H35" s="1018"/>
      <c r="I35" s="1018"/>
      <c r="J35" s="1018"/>
      <c r="K35" s="1018"/>
      <c r="L35" s="1018"/>
      <c r="M35" s="1018"/>
      <c r="N35" s="1018"/>
      <c r="O35" s="1018"/>
      <c r="P35" s="1019"/>
      <c r="Q35" s="1025">
        <v>259</v>
      </c>
      <c r="R35" s="1026"/>
      <c r="S35" s="1026"/>
      <c r="T35" s="1026"/>
      <c r="U35" s="1026"/>
      <c r="V35" s="1026">
        <v>259</v>
      </c>
      <c r="W35" s="1026"/>
      <c r="X35" s="1026"/>
      <c r="Y35" s="1026"/>
      <c r="Z35" s="1026"/>
      <c r="AA35" s="1026" t="s">
        <v>572</v>
      </c>
      <c r="AB35" s="1026"/>
      <c r="AC35" s="1026"/>
      <c r="AD35" s="1026"/>
      <c r="AE35" s="1027"/>
      <c r="AF35" s="1022" t="s">
        <v>122</v>
      </c>
      <c r="AG35" s="1023"/>
      <c r="AH35" s="1023"/>
      <c r="AI35" s="1023"/>
      <c r="AJ35" s="1024"/>
      <c r="AK35" s="967">
        <v>30</v>
      </c>
      <c r="AL35" s="958"/>
      <c r="AM35" s="958"/>
      <c r="AN35" s="958"/>
      <c r="AO35" s="958"/>
      <c r="AP35" s="958">
        <v>228</v>
      </c>
      <c r="AQ35" s="958"/>
      <c r="AR35" s="958"/>
      <c r="AS35" s="958"/>
      <c r="AT35" s="958"/>
      <c r="AU35" s="958">
        <v>126</v>
      </c>
      <c r="AV35" s="958"/>
      <c r="AW35" s="958"/>
      <c r="AX35" s="958"/>
      <c r="AY35" s="958"/>
      <c r="AZ35" s="1028">
        <v>0</v>
      </c>
      <c r="BA35" s="1028"/>
      <c r="BB35" s="1028"/>
      <c r="BC35" s="1028"/>
      <c r="BD35" s="1028"/>
      <c r="BE35" s="959" t="s">
        <v>400</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380</v>
      </c>
      <c r="B63" s="924" t="s">
        <v>403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27472</v>
      </c>
      <c r="AG63" s="946"/>
      <c r="AH63" s="946"/>
      <c r="AI63" s="946"/>
      <c r="AJ63" s="1009"/>
      <c r="AK63" s="1010"/>
      <c r="AL63" s="950"/>
      <c r="AM63" s="950"/>
      <c r="AN63" s="950"/>
      <c r="AO63" s="950"/>
      <c r="AP63" s="946">
        <v>60615</v>
      </c>
      <c r="AQ63" s="946"/>
      <c r="AR63" s="946"/>
      <c r="AS63" s="946"/>
      <c r="AT63" s="946"/>
      <c r="AU63" s="946">
        <v>32147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405</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406</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555</v>
      </c>
      <c r="C68" s="973"/>
      <c r="D68" s="973"/>
      <c r="E68" s="973"/>
      <c r="F68" s="973"/>
      <c r="G68" s="973"/>
      <c r="H68" s="973"/>
      <c r="I68" s="973"/>
      <c r="J68" s="973"/>
      <c r="K68" s="973"/>
      <c r="L68" s="973"/>
      <c r="M68" s="973"/>
      <c r="N68" s="973"/>
      <c r="O68" s="973"/>
      <c r="P68" s="974"/>
      <c r="Q68" s="975">
        <v>546045</v>
      </c>
      <c r="R68" s="969"/>
      <c r="S68" s="969"/>
      <c r="T68" s="969"/>
      <c r="U68" s="969"/>
      <c r="V68" s="969">
        <v>510454</v>
      </c>
      <c r="W68" s="969"/>
      <c r="X68" s="969"/>
      <c r="Y68" s="969"/>
      <c r="Z68" s="969"/>
      <c r="AA68" s="969">
        <v>35591</v>
      </c>
      <c r="AB68" s="969"/>
      <c r="AC68" s="969"/>
      <c r="AD68" s="969"/>
      <c r="AE68" s="969"/>
      <c r="AF68" s="969">
        <v>35591</v>
      </c>
      <c r="AG68" s="969"/>
      <c r="AH68" s="969"/>
      <c r="AI68" s="969"/>
      <c r="AJ68" s="969"/>
      <c r="AK68" s="969">
        <v>47564</v>
      </c>
      <c r="AL68" s="969"/>
      <c r="AM68" s="969"/>
      <c r="AN68" s="969"/>
      <c r="AO68" s="969"/>
      <c r="AP68" s="969" t="s">
        <v>578</v>
      </c>
      <c r="AQ68" s="969"/>
      <c r="AR68" s="969"/>
      <c r="AS68" s="969"/>
      <c r="AT68" s="969"/>
      <c r="AU68" s="969" t="s">
        <v>578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556</v>
      </c>
      <c r="C69" s="962"/>
      <c r="D69" s="962"/>
      <c r="E69" s="962"/>
      <c r="F69" s="962"/>
      <c r="G69" s="962"/>
      <c r="H69" s="962"/>
      <c r="I69" s="962"/>
      <c r="J69" s="962"/>
      <c r="K69" s="962"/>
      <c r="L69" s="962"/>
      <c r="M69" s="962"/>
      <c r="N69" s="962"/>
      <c r="O69" s="962"/>
      <c r="P69" s="963"/>
      <c r="Q69" s="964">
        <v>247080793</v>
      </c>
      <c r="R69" s="958"/>
      <c r="S69" s="958"/>
      <c r="T69" s="958"/>
      <c r="U69" s="958"/>
      <c r="V69" s="958">
        <v>239886481</v>
      </c>
      <c r="W69" s="958"/>
      <c r="X69" s="958"/>
      <c r="Y69" s="958"/>
      <c r="Z69" s="958"/>
      <c r="AA69" s="958">
        <v>7194312</v>
      </c>
      <c r="AB69" s="958"/>
      <c r="AC69" s="958"/>
      <c r="AD69" s="958"/>
      <c r="AE69" s="958"/>
      <c r="AF69" s="958">
        <v>7194312</v>
      </c>
      <c r="AG69" s="958"/>
      <c r="AH69" s="958"/>
      <c r="AI69" s="958"/>
      <c r="AJ69" s="958"/>
      <c r="AK69" s="958">
        <v>271239</v>
      </c>
      <c r="AL69" s="958"/>
      <c r="AM69" s="958"/>
      <c r="AN69" s="958"/>
      <c r="AO69" s="958"/>
      <c r="AP69" s="958" t="s">
        <v>578</v>
      </c>
      <c r="AQ69" s="958"/>
      <c r="AR69" s="958"/>
      <c r="AS69" s="958"/>
      <c r="AT69" s="958"/>
      <c r="AU69" s="958" t="s">
        <v>578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380</v>
      </c>
      <c r="B88" s="924" t="s">
        <v>407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7229903</v>
      </c>
      <c r="AG88" s="946"/>
      <c r="AH88" s="946"/>
      <c r="AI88" s="946"/>
      <c r="AJ88" s="946"/>
      <c r="AK88" s="950"/>
      <c r="AL88" s="950"/>
      <c r="AM88" s="950"/>
      <c r="AN88" s="950"/>
      <c r="AO88" s="950"/>
      <c r="AP88" s="946" t="s">
        <v>578</v>
      </c>
      <c r="AQ88" s="946"/>
      <c r="AR88" s="946"/>
      <c r="AS88" s="946"/>
      <c r="AT88" s="946"/>
      <c r="AU88" s="946" t="s">
        <v>578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924" t="s">
        <v>408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1548</v>
      </c>
      <c r="CS102" s="940"/>
      <c r="CT102" s="940"/>
      <c r="CU102" s="940"/>
      <c r="CV102" s="941"/>
      <c r="CW102" s="939">
        <v>101</v>
      </c>
      <c r="CX102" s="940"/>
      <c r="CY102" s="940"/>
      <c r="CZ102" s="940"/>
      <c r="DA102" s="941"/>
      <c r="DB102" s="939" t="s">
        <v>578</v>
      </c>
      <c r="DC102" s="940"/>
      <c r="DD102" s="940"/>
      <c r="DE102" s="940"/>
      <c r="DF102" s="941"/>
      <c r="DG102" s="939" t="s">
        <v>578</v>
      </c>
      <c r="DH102" s="940"/>
      <c r="DI102" s="940"/>
      <c r="DJ102" s="940"/>
      <c r="DK102" s="941"/>
      <c r="DL102" s="939">
        <v>185</v>
      </c>
      <c r="DM102" s="940"/>
      <c r="DN102" s="940"/>
      <c r="DO102" s="940"/>
      <c r="DP102" s="941"/>
      <c r="DQ102" s="939">
        <v>56</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416</v>
      </c>
      <c r="AB109" s="883"/>
      <c r="AC109" s="883"/>
      <c r="AD109" s="883"/>
      <c r="AE109" s="884"/>
      <c r="AF109" s="885" t="s">
        <v>417</v>
      </c>
      <c r="AG109" s="883"/>
      <c r="AH109" s="883"/>
      <c r="AI109" s="883"/>
      <c r="AJ109" s="884"/>
      <c r="AK109" s="885" t="s">
        <v>294</v>
      </c>
      <c r="AL109" s="883"/>
      <c r="AM109" s="883"/>
      <c r="AN109" s="883"/>
      <c r="AO109" s="884"/>
      <c r="AP109" s="885" t="s">
        <v>418</v>
      </c>
      <c r="AQ109" s="883"/>
      <c r="AR109" s="883"/>
      <c r="AS109" s="883"/>
      <c r="AT109" s="916"/>
      <c r="AU109" s="882" t="s">
        <v>415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416</v>
      </c>
      <c r="BR109" s="883"/>
      <c r="BS109" s="883"/>
      <c r="BT109" s="883"/>
      <c r="BU109" s="884"/>
      <c r="BV109" s="885" t="s">
        <v>417</v>
      </c>
      <c r="BW109" s="883"/>
      <c r="BX109" s="883"/>
      <c r="BY109" s="883"/>
      <c r="BZ109" s="884"/>
      <c r="CA109" s="885" t="s">
        <v>294</v>
      </c>
      <c r="CB109" s="883"/>
      <c r="CC109" s="883"/>
      <c r="CD109" s="883"/>
      <c r="CE109" s="884"/>
      <c r="CF109" s="923" t="s">
        <v>418</v>
      </c>
      <c r="CG109" s="923"/>
      <c r="CH109" s="923"/>
      <c r="CI109" s="923"/>
      <c r="CJ109" s="923"/>
      <c r="CK109" s="885" t="s">
        <v>419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416</v>
      </c>
      <c r="DH109" s="883"/>
      <c r="DI109" s="883"/>
      <c r="DJ109" s="883"/>
      <c r="DK109" s="884"/>
      <c r="DL109" s="885" t="s">
        <v>417</v>
      </c>
      <c r="DM109" s="883"/>
      <c r="DN109" s="883"/>
      <c r="DO109" s="883"/>
      <c r="DP109" s="884"/>
      <c r="DQ109" s="885" t="s">
        <v>294</v>
      </c>
      <c r="DR109" s="883"/>
      <c r="DS109" s="883"/>
      <c r="DT109" s="883"/>
      <c r="DU109" s="884"/>
      <c r="DV109" s="885" t="s">
        <v>418</v>
      </c>
      <c r="DW109" s="883"/>
      <c r="DX109" s="883"/>
      <c r="DY109" s="883"/>
      <c r="DZ109" s="916"/>
    </row>
    <row r="110" spans="1:131" s="212" customFormat="1" ht="26.25" customHeight="1" x14ac:dyDescent="0.2">
      <c r="A110" s="794" t="s">
        <v>420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25641573</v>
      </c>
      <c r="AB110" s="876"/>
      <c r="AC110" s="876"/>
      <c r="AD110" s="876"/>
      <c r="AE110" s="877"/>
      <c r="AF110" s="878">
        <v>26127018</v>
      </c>
      <c r="AG110" s="876"/>
      <c r="AH110" s="876"/>
      <c r="AI110" s="876"/>
      <c r="AJ110" s="877"/>
      <c r="AK110" s="878">
        <v>26737539</v>
      </c>
      <c r="AL110" s="876"/>
      <c r="AM110" s="876"/>
      <c r="AN110" s="876"/>
      <c r="AO110" s="877"/>
      <c r="AP110" s="879">
        <v>30.7</v>
      </c>
      <c r="AQ110" s="880"/>
      <c r="AR110" s="880"/>
      <c r="AS110" s="880"/>
      <c r="AT110" s="881"/>
      <c r="AU110" s="917" t="s">
        <v>69</v>
      </c>
      <c r="AV110" s="918"/>
      <c r="AW110" s="918"/>
      <c r="AX110" s="918"/>
      <c r="AY110" s="918"/>
      <c r="AZ110" s="847" t="s">
        <v>421</v>
      </c>
      <c r="BA110" s="795"/>
      <c r="BB110" s="795"/>
      <c r="BC110" s="795"/>
      <c r="BD110" s="795"/>
      <c r="BE110" s="795"/>
      <c r="BF110" s="795"/>
      <c r="BG110" s="795"/>
      <c r="BH110" s="795"/>
      <c r="BI110" s="795"/>
      <c r="BJ110" s="795"/>
      <c r="BK110" s="795"/>
      <c r="BL110" s="795"/>
      <c r="BM110" s="795"/>
      <c r="BN110" s="795"/>
      <c r="BO110" s="795"/>
      <c r="BP110" s="796"/>
      <c r="BQ110" s="848">
        <v>282907905</v>
      </c>
      <c r="BR110" s="829"/>
      <c r="BS110" s="829"/>
      <c r="BT110" s="829"/>
      <c r="BU110" s="829"/>
      <c r="BV110" s="829">
        <v>273319671</v>
      </c>
      <c r="BW110" s="829"/>
      <c r="BX110" s="829"/>
      <c r="BY110" s="829"/>
      <c r="BZ110" s="829"/>
      <c r="CA110" s="829">
        <v>264711895</v>
      </c>
      <c r="CB110" s="829"/>
      <c r="CC110" s="829"/>
      <c r="CD110" s="829"/>
      <c r="CE110" s="829"/>
      <c r="CF110" s="853">
        <v>304.3</v>
      </c>
      <c r="CG110" s="854"/>
      <c r="CH110" s="854"/>
      <c r="CI110" s="854"/>
      <c r="CJ110" s="854"/>
      <c r="CK110" s="913" t="s">
        <v>422</v>
      </c>
      <c r="CL110" s="806"/>
      <c r="CM110" s="847" t="s">
        <v>423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892182</v>
      </c>
      <c r="DH110" s="829"/>
      <c r="DI110" s="829"/>
      <c r="DJ110" s="829"/>
      <c r="DK110" s="829"/>
      <c r="DL110" s="829">
        <v>274974</v>
      </c>
      <c r="DM110" s="829"/>
      <c r="DN110" s="829"/>
      <c r="DO110" s="829"/>
      <c r="DP110" s="829"/>
      <c r="DQ110" s="829">
        <v>253487</v>
      </c>
      <c r="DR110" s="829"/>
      <c r="DS110" s="829"/>
      <c r="DT110" s="829"/>
      <c r="DU110" s="829"/>
      <c r="DV110" s="830">
        <v>0.3</v>
      </c>
      <c r="DW110" s="830"/>
      <c r="DX110" s="830"/>
      <c r="DY110" s="830"/>
      <c r="DZ110" s="831"/>
    </row>
    <row r="111" spans="1:131" s="212" customFormat="1" ht="26.25" customHeight="1" x14ac:dyDescent="0.2">
      <c r="A111" s="761" t="s">
        <v>424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425</v>
      </c>
      <c r="BA111" s="739"/>
      <c r="BB111" s="739"/>
      <c r="BC111" s="739"/>
      <c r="BD111" s="739"/>
      <c r="BE111" s="739"/>
      <c r="BF111" s="739"/>
      <c r="BG111" s="739"/>
      <c r="BH111" s="739"/>
      <c r="BI111" s="739"/>
      <c r="BJ111" s="739"/>
      <c r="BK111" s="739"/>
      <c r="BL111" s="739"/>
      <c r="BM111" s="739"/>
      <c r="BN111" s="739"/>
      <c r="BO111" s="739"/>
      <c r="BP111" s="740"/>
      <c r="BQ111" s="803">
        <v>892182</v>
      </c>
      <c r="BR111" s="804"/>
      <c r="BS111" s="804"/>
      <c r="BT111" s="804"/>
      <c r="BU111" s="804"/>
      <c r="BV111" s="804">
        <v>274974</v>
      </c>
      <c r="BW111" s="804"/>
      <c r="BX111" s="804"/>
      <c r="BY111" s="804"/>
      <c r="BZ111" s="804"/>
      <c r="CA111" s="804">
        <v>253487</v>
      </c>
      <c r="CB111" s="804"/>
      <c r="CC111" s="804"/>
      <c r="CD111" s="804"/>
      <c r="CE111" s="804"/>
      <c r="CF111" s="862">
        <v>0.3</v>
      </c>
      <c r="CG111" s="863"/>
      <c r="CH111" s="863"/>
      <c r="CI111" s="863"/>
      <c r="CJ111" s="863"/>
      <c r="CK111" s="914"/>
      <c r="CL111" s="808"/>
      <c r="CM111" s="802" t="s">
        <v>426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427</v>
      </c>
      <c r="B112" s="900"/>
      <c r="C112" s="739" t="s">
        <v>428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429</v>
      </c>
      <c r="BA112" s="739"/>
      <c r="BB112" s="739"/>
      <c r="BC112" s="739"/>
      <c r="BD112" s="739"/>
      <c r="BE112" s="739"/>
      <c r="BF112" s="739"/>
      <c r="BG112" s="739"/>
      <c r="BH112" s="739"/>
      <c r="BI112" s="739"/>
      <c r="BJ112" s="739"/>
      <c r="BK112" s="739"/>
      <c r="BL112" s="739"/>
      <c r="BM112" s="739"/>
      <c r="BN112" s="739"/>
      <c r="BO112" s="739"/>
      <c r="BP112" s="740"/>
      <c r="BQ112" s="803">
        <v>37385453</v>
      </c>
      <c r="BR112" s="804"/>
      <c r="BS112" s="804"/>
      <c r="BT112" s="804"/>
      <c r="BU112" s="804"/>
      <c r="BV112" s="804">
        <v>35253400</v>
      </c>
      <c r="BW112" s="804"/>
      <c r="BX112" s="804"/>
      <c r="BY112" s="804"/>
      <c r="BZ112" s="804"/>
      <c r="CA112" s="804">
        <v>32146790</v>
      </c>
      <c r="CB112" s="804"/>
      <c r="CC112" s="804"/>
      <c r="CD112" s="804"/>
      <c r="CE112" s="804"/>
      <c r="CF112" s="862">
        <v>37</v>
      </c>
      <c r="CG112" s="863"/>
      <c r="CH112" s="863"/>
      <c r="CI112" s="863"/>
      <c r="CJ112" s="863"/>
      <c r="CK112" s="914"/>
      <c r="CL112" s="808"/>
      <c r="CM112" s="802" t="s">
        <v>430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4480336</v>
      </c>
      <c r="AB113" s="906"/>
      <c r="AC113" s="906"/>
      <c r="AD113" s="906"/>
      <c r="AE113" s="907"/>
      <c r="AF113" s="908">
        <v>4272735</v>
      </c>
      <c r="AG113" s="906"/>
      <c r="AH113" s="906"/>
      <c r="AI113" s="906"/>
      <c r="AJ113" s="907"/>
      <c r="AK113" s="908">
        <v>4125856</v>
      </c>
      <c r="AL113" s="906"/>
      <c r="AM113" s="906"/>
      <c r="AN113" s="906"/>
      <c r="AO113" s="907"/>
      <c r="AP113" s="909">
        <v>4.7</v>
      </c>
      <c r="AQ113" s="910"/>
      <c r="AR113" s="910"/>
      <c r="AS113" s="910"/>
      <c r="AT113" s="911"/>
      <c r="AU113" s="919"/>
      <c r="AV113" s="920"/>
      <c r="AW113" s="920"/>
      <c r="AX113" s="920"/>
      <c r="AY113" s="920"/>
      <c r="AZ113" s="802" t="s">
        <v>432</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435</v>
      </c>
      <c r="BA114" s="739"/>
      <c r="BB114" s="739"/>
      <c r="BC114" s="739"/>
      <c r="BD114" s="739"/>
      <c r="BE114" s="739"/>
      <c r="BF114" s="739"/>
      <c r="BG114" s="739"/>
      <c r="BH114" s="739"/>
      <c r="BI114" s="739"/>
      <c r="BJ114" s="739"/>
      <c r="BK114" s="739"/>
      <c r="BL114" s="739"/>
      <c r="BM114" s="739"/>
      <c r="BN114" s="739"/>
      <c r="BO114" s="739"/>
      <c r="BP114" s="740"/>
      <c r="BQ114" s="803">
        <v>20228450</v>
      </c>
      <c r="BR114" s="804"/>
      <c r="BS114" s="804"/>
      <c r="BT114" s="804"/>
      <c r="BU114" s="804"/>
      <c r="BV114" s="804">
        <v>20955299</v>
      </c>
      <c r="BW114" s="804"/>
      <c r="BX114" s="804"/>
      <c r="BY114" s="804"/>
      <c r="BZ114" s="804"/>
      <c r="CA114" s="804">
        <v>20721382</v>
      </c>
      <c r="CB114" s="804"/>
      <c r="CC114" s="804"/>
      <c r="CD114" s="804"/>
      <c r="CE114" s="804"/>
      <c r="CF114" s="862">
        <v>23.8</v>
      </c>
      <c r="CG114" s="863"/>
      <c r="CH114" s="863"/>
      <c r="CI114" s="863"/>
      <c r="CJ114" s="863"/>
      <c r="CK114" s="914"/>
      <c r="CL114" s="808"/>
      <c r="CM114" s="802" t="s">
        <v>436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94429</v>
      </c>
      <c r="AB115" s="906"/>
      <c r="AC115" s="906"/>
      <c r="AD115" s="906"/>
      <c r="AE115" s="907"/>
      <c r="AF115" s="908">
        <v>21845</v>
      </c>
      <c r="AG115" s="906"/>
      <c r="AH115" s="906"/>
      <c r="AI115" s="906"/>
      <c r="AJ115" s="907"/>
      <c r="AK115" s="908">
        <v>24977</v>
      </c>
      <c r="AL115" s="906"/>
      <c r="AM115" s="906"/>
      <c r="AN115" s="906"/>
      <c r="AO115" s="907"/>
      <c r="AP115" s="909">
        <v>0</v>
      </c>
      <c r="AQ115" s="910"/>
      <c r="AR115" s="910"/>
      <c r="AS115" s="910"/>
      <c r="AT115" s="911"/>
      <c r="AU115" s="919"/>
      <c r="AV115" s="920"/>
      <c r="AW115" s="920"/>
      <c r="AX115" s="920"/>
      <c r="AY115" s="920"/>
      <c r="AZ115" s="802" t="s">
        <v>438</v>
      </c>
      <c r="BA115" s="739"/>
      <c r="BB115" s="739"/>
      <c r="BC115" s="739"/>
      <c r="BD115" s="739"/>
      <c r="BE115" s="739"/>
      <c r="BF115" s="739"/>
      <c r="BG115" s="739"/>
      <c r="BH115" s="739"/>
      <c r="BI115" s="739"/>
      <c r="BJ115" s="739"/>
      <c r="BK115" s="739"/>
      <c r="BL115" s="739"/>
      <c r="BM115" s="739"/>
      <c r="BN115" s="739"/>
      <c r="BO115" s="739"/>
      <c r="BP115" s="740"/>
      <c r="BQ115" s="803">
        <v>194180</v>
      </c>
      <c r="BR115" s="804"/>
      <c r="BS115" s="804"/>
      <c r="BT115" s="804"/>
      <c r="BU115" s="804"/>
      <c r="BV115" s="804">
        <v>180848</v>
      </c>
      <c r="BW115" s="804"/>
      <c r="BX115" s="804"/>
      <c r="BY115" s="804"/>
      <c r="BZ115" s="804"/>
      <c r="CA115" s="804">
        <v>2803052</v>
      </c>
      <c r="CB115" s="804"/>
      <c r="CC115" s="804"/>
      <c r="CD115" s="804"/>
      <c r="CE115" s="804"/>
      <c r="CF115" s="862">
        <v>3.2</v>
      </c>
      <c r="CG115" s="863"/>
      <c r="CH115" s="863"/>
      <c r="CI115" s="863"/>
      <c r="CJ115" s="863"/>
      <c r="CK115" s="914"/>
      <c r="CL115" s="808"/>
      <c r="CM115" s="802" t="s">
        <v>439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191</v>
      </c>
      <c r="AB116" s="767"/>
      <c r="AC116" s="767"/>
      <c r="AD116" s="767"/>
      <c r="AE116" s="768"/>
      <c r="AF116" s="769">
        <v>183</v>
      </c>
      <c r="AG116" s="767"/>
      <c r="AH116" s="767"/>
      <c r="AI116" s="767"/>
      <c r="AJ116" s="768"/>
      <c r="AK116" s="769">
        <v>501</v>
      </c>
      <c r="AL116" s="767"/>
      <c r="AM116" s="767"/>
      <c r="AN116" s="767"/>
      <c r="AO116" s="768"/>
      <c r="AP116" s="811">
        <v>0</v>
      </c>
      <c r="AQ116" s="812"/>
      <c r="AR116" s="812"/>
      <c r="AS116" s="812"/>
      <c r="AT116" s="813"/>
      <c r="AU116" s="919"/>
      <c r="AV116" s="920"/>
      <c r="AW116" s="920"/>
      <c r="AX116" s="920"/>
      <c r="AY116" s="920"/>
      <c r="AZ116" s="896" t="s">
        <v>441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443</v>
      </c>
      <c r="Z117" s="884"/>
      <c r="AA117" s="889">
        <v>30216529</v>
      </c>
      <c r="AB117" s="890"/>
      <c r="AC117" s="890"/>
      <c r="AD117" s="890"/>
      <c r="AE117" s="891"/>
      <c r="AF117" s="892">
        <v>30421781</v>
      </c>
      <c r="AG117" s="890"/>
      <c r="AH117" s="890"/>
      <c r="AI117" s="890"/>
      <c r="AJ117" s="891"/>
      <c r="AK117" s="892">
        <v>30888873</v>
      </c>
      <c r="AL117" s="890"/>
      <c r="AM117" s="890"/>
      <c r="AN117" s="890"/>
      <c r="AO117" s="891"/>
      <c r="AP117" s="893"/>
      <c r="AQ117" s="894"/>
      <c r="AR117" s="894"/>
      <c r="AS117" s="894"/>
      <c r="AT117" s="895"/>
      <c r="AU117" s="919"/>
      <c r="AV117" s="920"/>
      <c r="AW117" s="920"/>
      <c r="AX117" s="920"/>
      <c r="AY117" s="920"/>
      <c r="AZ117" s="850" t="s">
        <v>444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416</v>
      </c>
      <c r="AB118" s="883"/>
      <c r="AC118" s="883"/>
      <c r="AD118" s="883"/>
      <c r="AE118" s="884"/>
      <c r="AF118" s="885" t="s">
        <v>417</v>
      </c>
      <c r="AG118" s="883"/>
      <c r="AH118" s="883"/>
      <c r="AI118" s="883"/>
      <c r="AJ118" s="884"/>
      <c r="AK118" s="885" t="s">
        <v>294</v>
      </c>
      <c r="AL118" s="883"/>
      <c r="AM118" s="883"/>
      <c r="AN118" s="883"/>
      <c r="AO118" s="884"/>
      <c r="AP118" s="886" t="s">
        <v>418</v>
      </c>
      <c r="AQ118" s="887"/>
      <c r="AR118" s="887"/>
      <c r="AS118" s="887"/>
      <c r="AT118" s="888"/>
      <c r="AU118" s="919"/>
      <c r="AV118" s="920"/>
      <c r="AW118" s="920"/>
      <c r="AX118" s="920"/>
      <c r="AY118" s="920"/>
      <c r="AZ118" s="825" t="s">
        <v>446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422</v>
      </c>
      <c r="B119" s="806"/>
      <c r="C119" s="847" t="s">
        <v>423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93381</v>
      </c>
      <c r="AB119" s="876"/>
      <c r="AC119" s="876"/>
      <c r="AD119" s="876"/>
      <c r="AE119" s="877"/>
      <c r="AF119" s="878">
        <v>21474</v>
      </c>
      <c r="AG119" s="876"/>
      <c r="AH119" s="876"/>
      <c r="AI119" s="876"/>
      <c r="AJ119" s="877"/>
      <c r="AK119" s="878">
        <v>21487</v>
      </c>
      <c r="AL119" s="876"/>
      <c r="AM119" s="876"/>
      <c r="AN119" s="876"/>
      <c r="AO119" s="877"/>
      <c r="AP119" s="879">
        <v>0</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448</v>
      </c>
      <c r="BP119" s="865"/>
      <c r="BQ119" s="866">
        <v>341608170</v>
      </c>
      <c r="BR119" s="832"/>
      <c r="BS119" s="832"/>
      <c r="BT119" s="832"/>
      <c r="BU119" s="832"/>
      <c r="BV119" s="832">
        <v>329984192</v>
      </c>
      <c r="BW119" s="832"/>
      <c r="BX119" s="832"/>
      <c r="BY119" s="832"/>
      <c r="BZ119" s="832"/>
      <c r="CA119" s="832">
        <v>320636606</v>
      </c>
      <c r="CB119" s="832"/>
      <c r="CC119" s="832"/>
      <c r="CD119" s="832"/>
      <c r="CE119" s="832"/>
      <c r="CF119" s="735"/>
      <c r="CG119" s="736"/>
      <c r="CH119" s="736"/>
      <c r="CI119" s="736"/>
      <c r="CJ119" s="821"/>
      <c r="CK119" s="915"/>
      <c r="CL119" s="810"/>
      <c r="CM119" s="825" t="s">
        <v>449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450</v>
      </c>
      <c r="AV120" s="868"/>
      <c r="AW120" s="868"/>
      <c r="AX120" s="868"/>
      <c r="AY120" s="869"/>
      <c r="AZ120" s="847" t="s">
        <v>451</v>
      </c>
      <c r="BA120" s="795"/>
      <c r="BB120" s="795"/>
      <c r="BC120" s="795"/>
      <c r="BD120" s="795"/>
      <c r="BE120" s="795"/>
      <c r="BF120" s="795"/>
      <c r="BG120" s="795"/>
      <c r="BH120" s="795"/>
      <c r="BI120" s="795"/>
      <c r="BJ120" s="795"/>
      <c r="BK120" s="795"/>
      <c r="BL120" s="795"/>
      <c r="BM120" s="795"/>
      <c r="BN120" s="795"/>
      <c r="BO120" s="795"/>
      <c r="BP120" s="796"/>
      <c r="BQ120" s="848">
        <v>45044950</v>
      </c>
      <c r="BR120" s="829"/>
      <c r="BS120" s="829"/>
      <c r="BT120" s="829"/>
      <c r="BU120" s="829"/>
      <c r="BV120" s="829">
        <v>45230515</v>
      </c>
      <c r="BW120" s="829"/>
      <c r="BX120" s="829"/>
      <c r="BY120" s="829"/>
      <c r="BZ120" s="829"/>
      <c r="CA120" s="829">
        <v>47288536</v>
      </c>
      <c r="CB120" s="829"/>
      <c r="CC120" s="829"/>
      <c r="CD120" s="829"/>
      <c r="CE120" s="829"/>
      <c r="CF120" s="853">
        <v>54.4</v>
      </c>
      <c r="CG120" s="854"/>
      <c r="CH120" s="854"/>
      <c r="CI120" s="854"/>
      <c r="CJ120" s="854"/>
      <c r="CK120" s="855" t="s">
        <v>452</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v>34705243</v>
      </c>
      <c r="DH120" s="829"/>
      <c r="DI120" s="829"/>
      <c r="DJ120" s="829"/>
      <c r="DK120" s="829"/>
      <c r="DL120" s="829">
        <v>32989270</v>
      </c>
      <c r="DM120" s="829"/>
      <c r="DN120" s="829"/>
      <c r="DO120" s="829"/>
      <c r="DP120" s="829"/>
      <c r="DQ120" s="829">
        <v>31044211</v>
      </c>
      <c r="DR120" s="829"/>
      <c r="DS120" s="829"/>
      <c r="DT120" s="829"/>
      <c r="DU120" s="829"/>
      <c r="DV120" s="830">
        <v>35.700000000000003</v>
      </c>
      <c r="DW120" s="830"/>
      <c r="DX120" s="830"/>
      <c r="DY120" s="830"/>
      <c r="DZ120" s="831"/>
    </row>
    <row r="121" spans="1:130" s="212" customFormat="1" ht="26.25" customHeight="1" x14ac:dyDescent="0.2">
      <c r="A121" s="807"/>
      <c r="B121" s="808"/>
      <c r="C121" s="850" t="s">
        <v>453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454</v>
      </c>
      <c r="BA121" s="739"/>
      <c r="BB121" s="739"/>
      <c r="BC121" s="739"/>
      <c r="BD121" s="739"/>
      <c r="BE121" s="739"/>
      <c r="BF121" s="739"/>
      <c r="BG121" s="739"/>
      <c r="BH121" s="739"/>
      <c r="BI121" s="739"/>
      <c r="BJ121" s="739"/>
      <c r="BK121" s="739"/>
      <c r="BL121" s="739"/>
      <c r="BM121" s="739"/>
      <c r="BN121" s="739"/>
      <c r="BO121" s="739"/>
      <c r="BP121" s="740"/>
      <c r="BQ121" s="803">
        <v>38075039</v>
      </c>
      <c r="BR121" s="804"/>
      <c r="BS121" s="804"/>
      <c r="BT121" s="804"/>
      <c r="BU121" s="804"/>
      <c r="BV121" s="804">
        <v>39428471</v>
      </c>
      <c r="BW121" s="804"/>
      <c r="BX121" s="804"/>
      <c r="BY121" s="804"/>
      <c r="BZ121" s="804"/>
      <c r="CA121" s="804">
        <v>39009229</v>
      </c>
      <c r="CB121" s="804"/>
      <c r="CC121" s="804"/>
      <c r="CD121" s="804"/>
      <c r="CE121" s="804"/>
      <c r="CF121" s="862">
        <v>44.8</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1178183</v>
      </c>
      <c r="DH121" s="804"/>
      <c r="DI121" s="804"/>
      <c r="DJ121" s="804"/>
      <c r="DK121" s="804"/>
      <c r="DL121" s="804">
        <v>1064430</v>
      </c>
      <c r="DM121" s="804"/>
      <c r="DN121" s="804"/>
      <c r="DO121" s="804"/>
      <c r="DP121" s="804"/>
      <c r="DQ121" s="804">
        <v>923714</v>
      </c>
      <c r="DR121" s="804"/>
      <c r="DS121" s="804"/>
      <c r="DT121" s="804"/>
      <c r="DU121" s="804"/>
      <c r="DV121" s="781">
        <v>1.1000000000000001</v>
      </c>
      <c r="DW121" s="781"/>
      <c r="DX121" s="781"/>
      <c r="DY121" s="781"/>
      <c r="DZ121" s="782"/>
    </row>
    <row r="122" spans="1:130" s="212" customFormat="1" ht="26.25" customHeight="1" x14ac:dyDescent="0.2">
      <c r="A122" s="807"/>
      <c r="B122" s="808"/>
      <c r="C122" s="802" t="s">
        <v>436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170535902</v>
      </c>
      <c r="BR122" s="832"/>
      <c r="BS122" s="832"/>
      <c r="BT122" s="832"/>
      <c r="BU122" s="832"/>
      <c r="BV122" s="832">
        <v>163452211</v>
      </c>
      <c r="BW122" s="832"/>
      <c r="BX122" s="832"/>
      <c r="BY122" s="832"/>
      <c r="BZ122" s="832"/>
      <c r="CA122" s="832">
        <v>154613643</v>
      </c>
      <c r="CB122" s="832"/>
      <c r="CC122" s="832"/>
      <c r="CD122" s="832"/>
      <c r="CE122" s="832"/>
      <c r="CF122" s="833">
        <v>177.8</v>
      </c>
      <c r="CG122" s="834"/>
      <c r="CH122" s="834"/>
      <c r="CI122" s="834"/>
      <c r="CJ122" s="834"/>
      <c r="CK122" s="856"/>
      <c r="CL122" s="842"/>
      <c r="CM122" s="842"/>
      <c r="CN122" s="842"/>
      <c r="CO122" s="843"/>
      <c r="CP122" s="822" t="s">
        <v>401</v>
      </c>
      <c r="CQ122" s="823"/>
      <c r="CR122" s="823"/>
      <c r="CS122" s="823"/>
      <c r="CT122" s="823"/>
      <c r="CU122" s="823"/>
      <c r="CV122" s="823"/>
      <c r="CW122" s="823"/>
      <c r="CX122" s="823"/>
      <c r="CY122" s="823"/>
      <c r="CZ122" s="823"/>
      <c r="DA122" s="823"/>
      <c r="DB122" s="823"/>
      <c r="DC122" s="823"/>
      <c r="DD122" s="823"/>
      <c r="DE122" s="823"/>
      <c r="DF122" s="824"/>
      <c r="DG122" s="803">
        <v>119675</v>
      </c>
      <c r="DH122" s="804"/>
      <c r="DI122" s="804"/>
      <c r="DJ122" s="804"/>
      <c r="DK122" s="804"/>
      <c r="DL122" s="804">
        <v>116728</v>
      </c>
      <c r="DM122" s="804"/>
      <c r="DN122" s="804"/>
      <c r="DO122" s="804"/>
      <c r="DP122" s="804"/>
      <c r="DQ122" s="804">
        <v>125821</v>
      </c>
      <c r="DR122" s="804"/>
      <c r="DS122" s="804"/>
      <c r="DT122" s="804"/>
      <c r="DU122" s="804"/>
      <c r="DV122" s="781">
        <v>0.1</v>
      </c>
      <c r="DW122" s="781"/>
      <c r="DX122" s="781"/>
      <c r="DY122" s="781"/>
      <c r="DZ122" s="782"/>
    </row>
    <row r="123" spans="1:130" s="212" customFormat="1" ht="26.25" customHeight="1" x14ac:dyDescent="0.2">
      <c r="A123" s="807"/>
      <c r="B123" s="808"/>
      <c r="C123" s="802" t="s">
        <v>442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456</v>
      </c>
      <c r="BP123" s="865"/>
      <c r="BQ123" s="819">
        <v>253655891</v>
      </c>
      <c r="BR123" s="820"/>
      <c r="BS123" s="820"/>
      <c r="BT123" s="820"/>
      <c r="BU123" s="820"/>
      <c r="BV123" s="820">
        <v>248111197</v>
      </c>
      <c r="BW123" s="820"/>
      <c r="BX123" s="820"/>
      <c r="BY123" s="820"/>
      <c r="BZ123" s="820"/>
      <c r="CA123" s="820">
        <v>240911408</v>
      </c>
      <c r="CB123" s="820"/>
      <c r="CC123" s="820"/>
      <c r="CD123" s="820"/>
      <c r="CE123" s="820"/>
      <c r="CF123" s="735"/>
      <c r="CG123" s="736"/>
      <c r="CH123" s="736"/>
      <c r="CI123" s="736"/>
      <c r="CJ123" s="821"/>
      <c r="CK123" s="856"/>
      <c r="CL123" s="842"/>
      <c r="CM123" s="842"/>
      <c r="CN123" s="842"/>
      <c r="CO123" s="843"/>
      <c r="CP123" s="822" t="s">
        <v>457</v>
      </c>
      <c r="CQ123" s="823"/>
      <c r="CR123" s="823"/>
      <c r="CS123" s="823"/>
      <c r="CT123" s="823"/>
      <c r="CU123" s="823"/>
      <c r="CV123" s="823"/>
      <c r="CW123" s="823"/>
      <c r="CX123" s="823"/>
      <c r="CY123" s="823"/>
      <c r="CZ123" s="823"/>
      <c r="DA123" s="823"/>
      <c r="DB123" s="823"/>
      <c r="DC123" s="823"/>
      <c r="DD123" s="823"/>
      <c r="DE123" s="823"/>
      <c r="DF123" s="824"/>
      <c r="DG123" s="766">
        <v>40847</v>
      </c>
      <c r="DH123" s="767"/>
      <c r="DI123" s="767"/>
      <c r="DJ123" s="767"/>
      <c r="DK123" s="768"/>
      <c r="DL123" s="769">
        <v>53151</v>
      </c>
      <c r="DM123" s="767"/>
      <c r="DN123" s="767"/>
      <c r="DO123" s="767"/>
      <c r="DP123" s="768"/>
      <c r="DQ123" s="769">
        <v>53044</v>
      </c>
      <c r="DR123" s="767"/>
      <c r="DS123" s="767"/>
      <c r="DT123" s="767"/>
      <c r="DU123" s="768"/>
      <c r="DV123" s="811">
        <v>0.1</v>
      </c>
      <c r="DW123" s="812"/>
      <c r="DX123" s="812"/>
      <c r="DY123" s="812"/>
      <c r="DZ123" s="813"/>
    </row>
    <row r="124" spans="1:130" s="212" customFormat="1" ht="26.25" customHeight="1" thickBot="1" x14ac:dyDescent="0.25">
      <c r="A124" s="807"/>
      <c r="B124" s="808"/>
      <c r="C124" s="802" t="s">
        <v>445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103.9</v>
      </c>
      <c r="BR124" s="818"/>
      <c r="BS124" s="818"/>
      <c r="BT124" s="818"/>
      <c r="BU124" s="818"/>
      <c r="BV124" s="818">
        <v>96</v>
      </c>
      <c r="BW124" s="818"/>
      <c r="BX124" s="818"/>
      <c r="BY124" s="818"/>
      <c r="BZ124" s="818"/>
      <c r="CA124" s="818">
        <v>91.6</v>
      </c>
      <c r="CB124" s="818"/>
      <c r="CC124" s="818"/>
      <c r="CD124" s="818"/>
      <c r="CE124" s="818"/>
      <c r="CF124" s="713"/>
      <c r="CG124" s="714"/>
      <c r="CH124" s="714"/>
      <c r="CI124" s="714"/>
      <c r="CJ124" s="849"/>
      <c r="CK124" s="857"/>
      <c r="CL124" s="857"/>
      <c r="CM124" s="857"/>
      <c r="CN124" s="857"/>
      <c r="CO124" s="858"/>
      <c r="CP124" s="822" t="s">
        <v>459</v>
      </c>
      <c r="CQ124" s="823"/>
      <c r="CR124" s="823"/>
      <c r="CS124" s="823"/>
      <c r="CT124" s="823"/>
      <c r="CU124" s="823"/>
      <c r="CV124" s="823"/>
      <c r="CW124" s="823"/>
      <c r="CX124" s="823"/>
      <c r="CY124" s="823"/>
      <c r="CZ124" s="823"/>
      <c r="DA124" s="823"/>
      <c r="DB124" s="823"/>
      <c r="DC124" s="823"/>
      <c r="DD124" s="823"/>
      <c r="DE124" s="823"/>
      <c r="DF124" s="824"/>
      <c r="DG124" s="750">
        <v>1341505</v>
      </c>
      <c r="DH124" s="751"/>
      <c r="DI124" s="751"/>
      <c r="DJ124" s="751"/>
      <c r="DK124" s="752"/>
      <c r="DL124" s="753">
        <v>1029821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460</v>
      </c>
      <c r="CL125" s="839"/>
      <c r="CM125" s="839"/>
      <c r="CN125" s="839"/>
      <c r="CO125" s="840"/>
      <c r="CP125" s="847" t="s">
        <v>461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1048</v>
      </c>
      <c r="AB127" s="767"/>
      <c r="AC127" s="767"/>
      <c r="AD127" s="767"/>
      <c r="AE127" s="768"/>
      <c r="AF127" s="769">
        <v>371</v>
      </c>
      <c r="AG127" s="767"/>
      <c r="AH127" s="767"/>
      <c r="AI127" s="767"/>
      <c r="AJ127" s="768"/>
      <c r="AK127" s="769">
        <v>3490</v>
      </c>
      <c r="AL127" s="767"/>
      <c r="AM127" s="767"/>
      <c r="AN127" s="767"/>
      <c r="AO127" s="768"/>
      <c r="AP127" s="811">
        <v>0</v>
      </c>
      <c r="AQ127" s="812"/>
      <c r="AR127" s="812"/>
      <c r="AS127" s="812"/>
      <c r="AT127" s="813"/>
      <c r="AU127" s="214"/>
      <c r="AV127" s="214"/>
      <c r="AW127" s="214"/>
      <c r="AX127" s="828" t="s">
        <v>464</v>
      </c>
      <c r="AY127" s="799"/>
      <c r="AZ127" s="799"/>
      <c r="BA127" s="799"/>
      <c r="BB127" s="799"/>
      <c r="BC127" s="799"/>
      <c r="BD127" s="799"/>
      <c r="BE127" s="800"/>
      <c r="BF127" s="798" t="s">
        <v>465</v>
      </c>
      <c r="BG127" s="799"/>
      <c r="BH127" s="799"/>
      <c r="BI127" s="799"/>
      <c r="BJ127" s="799"/>
      <c r="BK127" s="799"/>
      <c r="BL127" s="800"/>
      <c r="BM127" s="798" t="s">
        <v>466</v>
      </c>
      <c r="BN127" s="799"/>
      <c r="BO127" s="799"/>
      <c r="BP127" s="799"/>
      <c r="BQ127" s="799"/>
      <c r="BR127" s="799"/>
      <c r="BS127" s="800"/>
      <c r="BT127" s="798" t="s">
        <v>467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v>2747495</v>
      </c>
      <c r="DR127" s="804"/>
      <c r="DS127" s="804"/>
      <c r="DT127" s="804"/>
      <c r="DU127" s="804"/>
      <c r="DV127" s="781">
        <v>3.2</v>
      </c>
      <c r="DW127" s="781"/>
      <c r="DX127" s="781"/>
      <c r="DY127" s="781"/>
      <c r="DZ127" s="782"/>
    </row>
    <row r="128" spans="1:130" s="212" customFormat="1" ht="26.25" customHeight="1" thickBot="1" x14ac:dyDescent="0.25">
      <c r="A128" s="783" t="s">
        <v>469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470</v>
      </c>
      <c r="X128" s="785"/>
      <c r="Y128" s="785"/>
      <c r="Z128" s="786"/>
      <c r="AA128" s="787">
        <v>5690918</v>
      </c>
      <c r="AB128" s="788"/>
      <c r="AC128" s="788"/>
      <c r="AD128" s="788"/>
      <c r="AE128" s="789"/>
      <c r="AF128" s="790">
        <v>6149900</v>
      </c>
      <c r="AG128" s="788"/>
      <c r="AH128" s="788"/>
      <c r="AI128" s="788"/>
      <c r="AJ128" s="789"/>
      <c r="AK128" s="790">
        <v>6742577</v>
      </c>
      <c r="AL128" s="788"/>
      <c r="AM128" s="788"/>
      <c r="AN128" s="788"/>
      <c r="AO128" s="789"/>
      <c r="AP128" s="791"/>
      <c r="AQ128" s="792"/>
      <c r="AR128" s="792"/>
      <c r="AS128" s="792"/>
      <c r="AT128" s="793"/>
      <c r="AU128" s="214"/>
      <c r="AV128" s="214"/>
      <c r="AW128" s="214"/>
      <c r="AX128" s="794" t="s">
        <v>471</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472</v>
      </c>
      <c r="CQ128" s="717"/>
      <c r="CR128" s="717"/>
      <c r="CS128" s="717"/>
      <c r="CT128" s="717"/>
      <c r="CU128" s="717"/>
      <c r="CV128" s="717"/>
      <c r="CW128" s="717"/>
      <c r="CX128" s="717"/>
      <c r="CY128" s="717"/>
      <c r="CZ128" s="717"/>
      <c r="DA128" s="717"/>
      <c r="DB128" s="717"/>
      <c r="DC128" s="717"/>
      <c r="DD128" s="717"/>
      <c r="DE128" s="717"/>
      <c r="DF128" s="718"/>
      <c r="DG128" s="777">
        <v>194180</v>
      </c>
      <c r="DH128" s="778"/>
      <c r="DI128" s="778"/>
      <c r="DJ128" s="778"/>
      <c r="DK128" s="778"/>
      <c r="DL128" s="778">
        <v>180848</v>
      </c>
      <c r="DM128" s="778"/>
      <c r="DN128" s="778"/>
      <c r="DO128" s="778"/>
      <c r="DP128" s="778"/>
      <c r="DQ128" s="778">
        <v>55557</v>
      </c>
      <c r="DR128" s="778"/>
      <c r="DS128" s="778"/>
      <c r="DT128" s="778"/>
      <c r="DU128" s="778"/>
      <c r="DV128" s="779">
        <v>0.1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473</v>
      </c>
      <c r="X129" s="764"/>
      <c r="Y129" s="764"/>
      <c r="Z129" s="765"/>
      <c r="AA129" s="766">
        <v>100144822</v>
      </c>
      <c r="AB129" s="767"/>
      <c r="AC129" s="767"/>
      <c r="AD129" s="767"/>
      <c r="AE129" s="768"/>
      <c r="AF129" s="769">
        <v>100530137</v>
      </c>
      <c r="AG129" s="767"/>
      <c r="AH129" s="767"/>
      <c r="AI129" s="767"/>
      <c r="AJ129" s="768"/>
      <c r="AK129" s="769">
        <v>102172438</v>
      </c>
      <c r="AL129" s="767"/>
      <c r="AM129" s="767"/>
      <c r="AN129" s="767"/>
      <c r="AO129" s="768"/>
      <c r="AP129" s="770"/>
      <c r="AQ129" s="771"/>
      <c r="AR129" s="771"/>
      <c r="AS129" s="771"/>
      <c r="AT129" s="772"/>
      <c r="AU129" s="215"/>
      <c r="AV129" s="215"/>
      <c r="AW129" s="215"/>
      <c r="AX129" s="738" t="s">
        <v>474</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476</v>
      </c>
      <c r="X130" s="764"/>
      <c r="Y130" s="764"/>
      <c r="Z130" s="765"/>
      <c r="AA130" s="766">
        <v>15574702</v>
      </c>
      <c r="AB130" s="767"/>
      <c r="AC130" s="767"/>
      <c r="AD130" s="767"/>
      <c r="AE130" s="768"/>
      <c r="AF130" s="769">
        <v>15291479</v>
      </c>
      <c r="AG130" s="767"/>
      <c r="AH130" s="767"/>
      <c r="AI130" s="767"/>
      <c r="AJ130" s="768"/>
      <c r="AK130" s="769">
        <v>15192891</v>
      </c>
      <c r="AL130" s="767"/>
      <c r="AM130" s="767"/>
      <c r="AN130" s="767"/>
      <c r="AO130" s="768"/>
      <c r="AP130" s="770"/>
      <c r="AQ130" s="771"/>
      <c r="AR130" s="771"/>
      <c r="AS130" s="771"/>
      <c r="AT130" s="772"/>
      <c r="AU130" s="215"/>
      <c r="AV130" s="215"/>
      <c r="AW130" s="215"/>
      <c r="AX130" s="738" t="s">
        <v>477</v>
      </c>
      <c r="AY130" s="739"/>
      <c r="AZ130" s="739"/>
      <c r="BA130" s="739"/>
      <c r="BB130" s="739"/>
      <c r="BC130" s="739"/>
      <c r="BD130" s="739"/>
      <c r="BE130" s="740"/>
      <c r="BF130" s="741">
        <v>10.4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478</v>
      </c>
      <c r="X131" s="748"/>
      <c r="Y131" s="748"/>
      <c r="Z131" s="749"/>
      <c r="AA131" s="750">
        <v>84570120</v>
      </c>
      <c r="AB131" s="751"/>
      <c r="AC131" s="751"/>
      <c r="AD131" s="751"/>
      <c r="AE131" s="752"/>
      <c r="AF131" s="753">
        <v>85238658</v>
      </c>
      <c r="AG131" s="751"/>
      <c r="AH131" s="751"/>
      <c r="AI131" s="751"/>
      <c r="AJ131" s="752"/>
      <c r="AK131" s="753">
        <v>86979547</v>
      </c>
      <c r="AL131" s="751"/>
      <c r="AM131" s="751"/>
      <c r="AN131" s="751"/>
      <c r="AO131" s="752"/>
      <c r="AP131" s="754"/>
      <c r="AQ131" s="755"/>
      <c r="AR131" s="755"/>
      <c r="AS131" s="755"/>
      <c r="AT131" s="756"/>
      <c r="AU131" s="215"/>
      <c r="AV131" s="215"/>
      <c r="AW131" s="215"/>
      <c r="AX131" s="716" t="s">
        <v>479</v>
      </c>
      <c r="AY131" s="717"/>
      <c r="AZ131" s="717"/>
      <c r="BA131" s="717"/>
      <c r="BB131" s="717"/>
      <c r="BC131" s="717"/>
      <c r="BD131" s="717"/>
      <c r="BE131" s="718"/>
      <c r="BF131" s="719">
        <v>91.6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481</v>
      </c>
      <c r="W132" s="729"/>
      <c r="X132" s="729"/>
      <c r="Y132" s="729"/>
      <c r="Z132" s="730"/>
      <c r="AA132" s="731">
        <v>10.58400887</v>
      </c>
      <c r="AB132" s="732"/>
      <c r="AC132" s="732"/>
      <c r="AD132" s="732"/>
      <c r="AE132" s="733"/>
      <c r="AF132" s="734">
        <v>10.53559759</v>
      </c>
      <c r="AG132" s="732"/>
      <c r="AH132" s="732"/>
      <c r="AI132" s="732"/>
      <c r="AJ132" s="733"/>
      <c r="AK132" s="734">
        <v>10.293690079999999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482</v>
      </c>
      <c r="W133" s="708"/>
      <c r="X133" s="708"/>
      <c r="Y133" s="708"/>
      <c r="Z133" s="709"/>
      <c r="AA133" s="710">
        <v>9.6999999999999993</v>
      </c>
      <c r="AB133" s="711"/>
      <c r="AC133" s="711"/>
      <c r="AD133" s="711"/>
      <c r="AE133" s="712"/>
      <c r="AF133" s="710">
        <v>10.4</v>
      </c>
      <c r="AG133" s="711"/>
      <c r="AH133" s="711"/>
      <c r="AI133" s="711"/>
      <c r="AJ133" s="712"/>
      <c r="AK133" s="710">
        <v>10.4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tIEsl8bV6wA4SaNcVwtguMEOU4jZYrzI7DIOMYHXFO4JzsdBXBQvqRRM10uMVj0Nk9Bkilkud8gexguxGcz4Q==" saltValue="QbNVLmYP1kgz04IKagFr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hSvMBkSFeZnqnESQMxyl338HO3uIad0TbyHUL51TdJY1lrB5F+NnGtVV4vo/EudFtVr/RCIADvW2cSL0lMzA==" saltValue="fpUqVcGBCF4gJV3J9Pyv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xHPwPRSolVvAMVmyHiGvIBbuobZqNIgzjP4QE3fBgQMVavmHierQybzKdinDjMmA1gZmIDUe5xi7iCjONbvwQ==" saltValue="h6kx5yC7+D3NZKf++9J0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485</v>
      </c>
      <c r="AL6" s="248"/>
      <c r="AM6" s="248"/>
      <c r="AN6" s="248"/>
    </row>
    <row r="7" spans="1:46" ht="13.5" customHeight="1" x14ac:dyDescent="0.2">
      <c r="A7" s="247"/>
      <c r="AK7" s="250"/>
      <c r="AL7" s="251"/>
      <c r="AM7" s="251"/>
      <c r="AN7" s="252"/>
      <c r="AO7" s="1105" t="s">
        <v>486</v>
      </c>
      <c r="AP7" s="253"/>
      <c r="AQ7" s="254" t="s">
        <v>487</v>
      </c>
      <c r="AR7" s="255"/>
    </row>
    <row r="8" spans="1:46" ht="13.2" x14ac:dyDescent="0.2">
      <c r="A8" s="247"/>
      <c r="AK8" s="256"/>
      <c r="AL8" s="257"/>
      <c r="AM8" s="257"/>
      <c r="AN8" s="258"/>
      <c r="AO8" s="1106"/>
      <c r="AP8" s="259" t="s">
        <v>488</v>
      </c>
      <c r="AQ8" s="260" t="s">
        <v>489</v>
      </c>
      <c r="AR8" s="261" t="s">
        <v>490</v>
      </c>
    </row>
    <row r="9" spans="1:46" ht="13.2" x14ac:dyDescent="0.2">
      <c r="A9" s="247"/>
      <c r="AK9" s="1117" t="s">
        <v>491</v>
      </c>
      <c r="AL9" s="1118"/>
      <c r="AM9" s="1118"/>
      <c r="AN9" s="1119"/>
      <c r="AO9" s="262">
        <v>27210806</v>
      </c>
      <c r="AP9" s="262">
        <v>69673</v>
      </c>
      <c r="AQ9" s="263">
        <v>69190</v>
      </c>
      <c r="AR9" s="264">
        <v>0.7</v>
      </c>
    </row>
    <row r="10" spans="1:46" ht="13.5" customHeight="1" x14ac:dyDescent="0.2">
      <c r="A10" s="247"/>
      <c r="AK10" s="1117" t="s">
        <v>492</v>
      </c>
      <c r="AL10" s="1118"/>
      <c r="AM10" s="1118"/>
      <c r="AN10" s="1119"/>
      <c r="AO10" s="265">
        <v>2693</v>
      </c>
      <c r="AP10" s="265">
        <v>7</v>
      </c>
      <c r="AQ10" s="266">
        <v>1817</v>
      </c>
      <c r="AR10" s="267">
        <v>-99.6</v>
      </c>
    </row>
    <row r="11" spans="1:46" ht="13.5" customHeight="1" x14ac:dyDescent="0.2">
      <c r="A11" s="247"/>
      <c r="AK11" s="1117" t="s">
        <v>493</v>
      </c>
      <c r="AL11" s="1118"/>
      <c r="AM11" s="1118"/>
      <c r="AN11" s="1119"/>
      <c r="AO11" s="265">
        <v>48242</v>
      </c>
      <c r="AP11" s="265">
        <v>124</v>
      </c>
      <c r="AQ11" s="266">
        <v>711</v>
      </c>
      <c r="AR11" s="267">
        <v>-82.6</v>
      </c>
    </row>
    <row r="12" spans="1:46" ht="13.5" customHeight="1" x14ac:dyDescent="0.2">
      <c r="A12" s="247"/>
      <c r="AK12" s="1117" t="s">
        <v>494</v>
      </c>
      <c r="AL12" s="1118"/>
      <c r="AM12" s="1118"/>
      <c r="AN12" s="1119"/>
      <c r="AO12" s="265" t="s">
        <v>495</v>
      </c>
      <c r="AP12" s="265" t="s">
        <v>495</v>
      </c>
      <c r="AQ12" s="266">
        <v>19</v>
      </c>
      <c r="AR12" s="267" t="s">
        <v>495</v>
      </c>
    </row>
    <row r="13" spans="1:46" ht="13.5" customHeight="1" x14ac:dyDescent="0.2">
      <c r="A13" s="247"/>
      <c r="AK13" s="1117" t="s">
        <v>496</v>
      </c>
      <c r="AL13" s="1118"/>
      <c r="AM13" s="1118"/>
      <c r="AN13" s="1119"/>
      <c r="AO13" s="265">
        <v>647019</v>
      </c>
      <c r="AP13" s="265">
        <v>1657</v>
      </c>
      <c r="AQ13" s="266">
        <v>2094</v>
      </c>
      <c r="AR13" s="267">
        <v>-20.9</v>
      </c>
    </row>
    <row r="14" spans="1:46" ht="13.5" customHeight="1" x14ac:dyDescent="0.2">
      <c r="A14" s="247"/>
      <c r="AK14" s="1117" t="s">
        <v>497</v>
      </c>
      <c r="AL14" s="1118"/>
      <c r="AM14" s="1118"/>
      <c r="AN14" s="1119"/>
      <c r="AO14" s="265">
        <v>806807</v>
      </c>
      <c r="AP14" s="265">
        <v>2066</v>
      </c>
      <c r="AQ14" s="266">
        <v>1351</v>
      </c>
      <c r="AR14" s="267">
        <v>52.9</v>
      </c>
    </row>
    <row r="15" spans="1:46" ht="13.5" customHeight="1" x14ac:dyDescent="0.2">
      <c r="A15" s="247"/>
      <c r="AK15" s="1120" t="s">
        <v>498</v>
      </c>
      <c r="AL15" s="1121"/>
      <c r="AM15" s="1121"/>
      <c r="AN15" s="1122"/>
      <c r="AO15" s="265">
        <v>-1861469</v>
      </c>
      <c r="AP15" s="265">
        <v>-4766</v>
      </c>
      <c r="AQ15" s="266">
        <v>-3935</v>
      </c>
      <c r="AR15" s="267">
        <v>21.1</v>
      </c>
    </row>
    <row r="16" spans="1:46" ht="13.2" x14ac:dyDescent="0.2">
      <c r="A16" s="247"/>
      <c r="AK16" s="1120" t="s">
        <v>177</v>
      </c>
      <c r="AL16" s="1121"/>
      <c r="AM16" s="1121"/>
      <c r="AN16" s="1122"/>
      <c r="AO16" s="265">
        <v>26854098</v>
      </c>
      <c r="AP16" s="265">
        <v>68760</v>
      </c>
      <c r="AQ16" s="266">
        <v>71247</v>
      </c>
      <c r="AR16" s="267">
        <v>-3.5</v>
      </c>
    </row>
    <row r="17" spans="1:46" ht="13.2" x14ac:dyDescent="0.2">
      <c r="A17" s="247"/>
    </row>
    <row r="18" spans="1:46" ht="13.2" x14ac:dyDescent="0.2">
      <c r="A18" s="247"/>
      <c r="AQ18" s="268"/>
      <c r="AR18" s="268"/>
    </row>
    <row r="19" spans="1:46" ht="13.2" x14ac:dyDescent="0.2">
      <c r="A19" s="247"/>
      <c r="AK19" s="243" t="s">
        <v>499</v>
      </c>
    </row>
    <row r="20" spans="1:46" ht="13.2" x14ac:dyDescent="0.2">
      <c r="A20" s="247"/>
      <c r="AK20" s="269"/>
      <c r="AL20" s="270"/>
      <c r="AM20" s="270"/>
      <c r="AN20" s="271"/>
      <c r="AO20" s="272" t="s">
        <v>500</v>
      </c>
      <c r="AP20" s="273" t="s">
        <v>501</v>
      </c>
      <c r="AQ20" s="274" t="s">
        <v>502</v>
      </c>
      <c r="AR20" s="275"/>
    </row>
    <row r="21" spans="1:46" s="248" customFormat="1" ht="13.2" x14ac:dyDescent="0.2">
      <c r="A21" s="276"/>
      <c r="AK21" s="1123" t="s">
        <v>503</v>
      </c>
      <c r="AL21" s="1124"/>
      <c r="AM21" s="1124"/>
      <c r="AN21" s="1125"/>
      <c r="AO21" s="277">
        <v>7.32</v>
      </c>
      <c r="AP21" s="278">
        <v>6.59</v>
      </c>
      <c r="AQ21" s="279">
        <v>0.73</v>
      </c>
      <c r="AS21" s="280"/>
      <c r="AT21" s="276"/>
    </row>
    <row r="22" spans="1:46" s="248" customFormat="1" ht="13.2" x14ac:dyDescent="0.2">
      <c r="A22" s="276"/>
      <c r="AK22" s="1123" t="s">
        <v>504</v>
      </c>
      <c r="AL22" s="1124"/>
      <c r="AM22" s="1124"/>
      <c r="AN22" s="1125"/>
      <c r="AO22" s="281">
        <v>97.6</v>
      </c>
      <c r="AP22" s="282">
        <v>99.2</v>
      </c>
      <c r="AQ22" s="283">
        <v>-1.6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507</v>
      </c>
      <c r="AL29" s="248"/>
      <c r="AM29" s="248"/>
      <c r="AN29" s="248"/>
      <c r="AS29" s="290"/>
    </row>
    <row r="30" spans="1:46" ht="13.5" customHeight="1" x14ac:dyDescent="0.2">
      <c r="A30" s="247"/>
      <c r="AK30" s="250"/>
      <c r="AL30" s="251"/>
      <c r="AM30" s="251"/>
      <c r="AN30" s="252"/>
      <c r="AO30" s="1105" t="s">
        <v>486</v>
      </c>
      <c r="AP30" s="253"/>
      <c r="AQ30" s="254" t="s">
        <v>487</v>
      </c>
      <c r="AR30" s="255"/>
    </row>
    <row r="31" spans="1:46" ht="13.2" x14ac:dyDescent="0.2">
      <c r="A31" s="247"/>
      <c r="AK31" s="256"/>
      <c r="AL31" s="257"/>
      <c r="AM31" s="257"/>
      <c r="AN31" s="258"/>
      <c r="AO31" s="1106"/>
      <c r="AP31" s="259" t="s">
        <v>488</v>
      </c>
      <c r="AQ31" s="260" t="s">
        <v>489</v>
      </c>
      <c r="AR31" s="261" t="s">
        <v>490</v>
      </c>
    </row>
    <row r="32" spans="1:46" ht="27" customHeight="1" x14ac:dyDescent="0.2">
      <c r="A32" s="247"/>
      <c r="AK32" s="1107" t="s">
        <v>508</v>
      </c>
      <c r="AL32" s="1108"/>
      <c r="AM32" s="1108"/>
      <c r="AN32" s="1109"/>
      <c r="AO32" s="291">
        <v>26737539</v>
      </c>
      <c r="AP32" s="291">
        <v>68461</v>
      </c>
      <c r="AQ32" s="292">
        <v>37151</v>
      </c>
      <c r="AR32" s="293">
        <v>84.3</v>
      </c>
    </row>
    <row r="33" spans="1:46" ht="13.5" customHeight="1" x14ac:dyDescent="0.2">
      <c r="A33" s="247"/>
      <c r="AK33" s="1107" t="s">
        <v>509</v>
      </c>
      <c r="AL33" s="1108"/>
      <c r="AM33" s="1108"/>
      <c r="AN33" s="1109"/>
      <c r="AO33" s="291" t="s">
        <v>495</v>
      </c>
      <c r="AP33" s="291" t="s">
        <v>495</v>
      </c>
      <c r="AQ33" s="292">
        <v>1</v>
      </c>
      <c r="AR33" s="293" t="s">
        <v>495</v>
      </c>
    </row>
    <row r="34" spans="1:46" ht="27" customHeight="1" x14ac:dyDescent="0.2">
      <c r="A34" s="247"/>
      <c r="AK34" s="1107" t="s">
        <v>510</v>
      </c>
      <c r="AL34" s="1108"/>
      <c r="AM34" s="1108"/>
      <c r="AN34" s="1109"/>
      <c r="AO34" s="291" t="s">
        <v>495</v>
      </c>
      <c r="AP34" s="291" t="s">
        <v>495</v>
      </c>
      <c r="AQ34" s="292">
        <v>48</v>
      </c>
      <c r="AR34" s="293" t="s">
        <v>495</v>
      </c>
    </row>
    <row r="35" spans="1:46" ht="27" customHeight="1" x14ac:dyDescent="0.2">
      <c r="A35" s="247"/>
      <c r="AK35" s="1107" t="s">
        <v>511</v>
      </c>
      <c r="AL35" s="1108"/>
      <c r="AM35" s="1108"/>
      <c r="AN35" s="1109"/>
      <c r="AO35" s="291">
        <v>4125856</v>
      </c>
      <c r="AP35" s="291">
        <v>10564</v>
      </c>
      <c r="AQ35" s="292">
        <v>8181</v>
      </c>
      <c r="AR35" s="293">
        <v>29.1</v>
      </c>
    </row>
    <row r="36" spans="1:46" ht="27" customHeight="1" x14ac:dyDescent="0.2">
      <c r="A36" s="247"/>
      <c r="AK36" s="1107" t="s">
        <v>512</v>
      </c>
      <c r="AL36" s="1108"/>
      <c r="AM36" s="1108"/>
      <c r="AN36" s="1109"/>
      <c r="AO36" s="291" t="s">
        <v>495</v>
      </c>
      <c r="AP36" s="291" t="s">
        <v>495</v>
      </c>
      <c r="AQ36" s="292">
        <v>473</v>
      </c>
      <c r="AR36" s="293" t="s">
        <v>495</v>
      </c>
    </row>
    <row r="37" spans="1:46" ht="13.5" customHeight="1" x14ac:dyDescent="0.2">
      <c r="A37" s="247"/>
      <c r="AK37" s="1107" t="s">
        <v>513</v>
      </c>
      <c r="AL37" s="1108"/>
      <c r="AM37" s="1108"/>
      <c r="AN37" s="1109"/>
      <c r="AO37" s="291">
        <v>24977</v>
      </c>
      <c r="AP37" s="291">
        <v>64</v>
      </c>
      <c r="AQ37" s="292">
        <v>499</v>
      </c>
      <c r="AR37" s="293">
        <v>-87.2</v>
      </c>
    </row>
    <row r="38" spans="1:46" ht="27" customHeight="1" x14ac:dyDescent="0.2">
      <c r="A38" s="247"/>
      <c r="AK38" s="1110" t="s">
        <v>514</v>
      </c>
      <c r="AL38" s="1111"/>
      <c r="AM38" s="1111"/>
      <c r="AN38" s="1112"/>
      <c r="AO38" s="294">
        <v>501</v>
      </c>
      <c r="AP38" s="294">
        <v>1</v>
      </c>
      <c r="AQ38" s="295">
        <v>1</v>
      </c>
      <c r="AR38" s="283">
        <v>0</v>
      </c>
      <c r="AS38" s="290"/>
    </row>
    <row r="39" spans="1:46" ht="13.2" x14ac:dyDescent="0.2">
      <c r="A39" s="247"/>
      <c r="AK39" s="1110" t="s">
        <v>515</v>
      </c>
      <c r="AL39" s="1111"/>
      <c r="AM39" s="1111"/>
      <c r="AN39" s="1112"/>
      <c r="AO39" s="291">
        <v>-6742577</v>
      </c>
      <c r="AP39" s="291">
        <v>-17264</v>
      </c>
      <c r="AQ39" s="292">
        <v>-8269</v>
      </c>
      <c r="AR39" s="293">
        <v>108.8</v>
      </c>
      <c r="AS39" s="290"/>
    </row>
    <row r="40" spans="1:46" ht="27" customHeight="1" x14ac:dyDescent="0.2">
      <c r="A40" s="247"/>
      <c r="AK40" s="1107" t="s">
        <v>516</v>
      </c>
      <c r="AL40" s="1108"/>
      <c r="AM40" s="1108"/>
      <c r="AN40" s="1109"/>
      <c r="AO40" s="291">
        <v>-15192891</v>
      </c>
      <c r="AP40" s="291">
        <v>-38901</v>
      </c>
      <c r="AQ40" s="292">
        <v>-27482</v>
      </c>
      <c r="AR40" s="293">
        <v>41.6</v>
      </c>
      <c r="AS40" s="290"/>
    </row>
    <row r="41" spans="1:46" ht="13.2" x14ac:dyDescent="0.2">
      <c r="A41" s="247"/>
      <c r="AK41" s="1113" t="s">
        <v>287</v>
      </c>
      <c r="AL41" s="1114"/>
      <c r="AM41" s="1114"/>
      <c r="AN41" s="1115"/>
      <c r="AO41" s="291">
        <v>8953405</v>
      </c>
      <c r="AP41" s="291">
        <v>22925</v>
      </c>
      <c r="AQ41" s="292">
        <v>10602</v>
      </c>
      <c r="AR41" s="293">
        <v>116.2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517</v>
      </c>
    </row>
    <row r="48" spans="1:46" ht="13.2" x14ac:dyDescent="0.2">
      <c r="A48" s="247"/>
      <c r="AK48" s="301" t="s">
        <v>518</v>
      </c>
      <c r="AL48" s="301"/>
      <c r="AM48" s="301"/>
      <c r="AN48" s="301"/>
      <c r="AO48" s="301"/>
      <c r="AP48" s="301"/>
      <c r="AQ48" s="302"/>
      <c r="AR48" s="301"/>
    </row>
    <row r="49" spans="1:44" ht="13.5" customHeight="1" x14ac:dyDescent="0.2">
      <c r="A49" s="247"/>
      <c r="AK49" s="303"/>
      <c r="AL49" s="304"/>
      <c r="AM49" s="1100" t="s">
        <v>486</v>
      </c>
      <c r="AN49" s="1102" t="s">
        <v>519</v>
      </c>
      <c r="AO49" s="1103"/>
      <c r="AP49" s="1103"/>
      <c r="AQ49" s="1103"/>
      <c r="AR49" s="1104"/>
    </row>
    <row r="50" spans="1:44" ht="13.2" x14ac:dyDescent="0.2">
      <c r="A50" s="247"/>
      <c r="AK50" s="305"/>
      <c r="AL50" s="306"/>
      <c r="AM50" s="1101"/>
      <c r="AN50" s="307" t="s">
        <v>520</v>
      </c>
      <c r="AO50" s="308" t="s">
        <v>521</v>
      </c>
      <c r="AP50" s="309" t="s">
        <v>522</v>
      </c>
      <c r="AQ50" s="310" t="s">
        <v>523</v>
      </c>
      <c r="AR50" s="311" t="s">
        <v>524</v>
      </c>
    </row>
    <row r="51" spans="1:44" ht="13.2" x14ac:dyDescent="0.2">
      <c r="A51" s="247"/>
      <c r="AK51" s="303" t="s">
        <v>525</v>
      </c>
      <c r="AL51" s="304"/>
      <c r="AM51" s="312">
        <v>37748378</v>
      </c>
      <c r="AN51" s="313">
        <v>91732</v>
      </c>
      <c r="AO51" s="314">
        <v>19.5</v>
      </c>
      <c r="AP51" s="315">
        <v>52191</v>
      </c>
      <c r="AQ51" s="316">
        <v>0.7</v>
      </c>
      <c r="AR51" s="317">
        <v>18.8</v>
      </c>
    </row>
    <row r="52" spans="1:44" ht="13.2" x14ac:dyDescent="0.2">
      <c r="A52" s="247"/>
      <c r="AK52" s="318"/>
      <c r="AL52" s="319" t="s">
        <v>526</v>
      </c>
      <c r="AM52" s="320">
        <v>19872009</v>
      </c>
      <c r="AN52" s="321">
        <v>48291</v>
      </c>
      <c r="AO52" s="322">
        <v>40.700000000000003</v>
      </c>
      <c r="AP52" s="323">
        <v>26807</v>
      </c>
      <c r="AQ52" s="324">
        <v>1.8</v>
      </c>
      <c r="AR52" s="325">
        <v>38.9</v>
      </c>
    </row>
    <row r="53" spans="1:44" ht="13.2" x14ac:dyDescent="0.2">
      <c r="A53" s="247"/>
      <c r="AK53" s="303" t="s">
        <v>527</v>
      </c>
      <c r="AL53" s="304"/>
      <c r="AM53" s="312">
        <v>38673642</v>
      </c>
      <c r="AN53" s="313">
        <v>95228</v>
      </c>
      <c r="AO53" s="314">
        <v>3.8</v>
      </c>
      <c r="AP53" s="315">
        <v>48105</v>
      </c>
      <c r="AQ53" s="316">
        <v>-7.8</v>
      </c>
      <c r="AR53" s="317">
        <v>11.6</v>
      </c>
    </row>
    <row r="54" spans="1:44" ht="13.2" x14ac:dyDescent="0.2">
      <c r="A54" s="247"/>
      <c r="AK54" s="318"/>
      <c r="AL54" s="319" t="s">
        <v>526</v>
      </c>
      <c r="AM54" s="320">
        <v>25862313</v>
      </c>
      <c r="AN54" s="321">
        <v>63682</v>
      </c>
      <c r="AO54" s="322">
        <v>31.9</v>
      </c>
      <c r="AP54" s="323">
        <v>24072</v>
      </c>
      <c r="AQ54" s="324">
        <v>-10.199999999999999</v>
      </c>
      <c r="AR54" s="325">
        <v>42.1</v>
      </c>
    </row>
    <row r="55" spans="1:44" ht="13.2" x14ac:dyDescent="0.2">
      <c r="A55" s="247"/>
      <c r="AK55" s="303" t="s">
        <v>528</v>
      </c>
      <c r="AL55" s="304"/>
      <c r="AM55" s="312">
        <v>31312986</v>
      </c>
      <c r="AN55" s="313">
        <v>78049</v>
      </c>
      <c r="AO55" s="314">
        <v>-18</v>
      </c>
      <c r="AP55" s="315">
        <v>47446</v>
      </c>
      <c r="AQ55" s="316">
        <v>-1.4</v>
      </c>
      <c r="AR55" s="317">
        <v>-16.600000000000001</v>
      </c>
    </row>
    <row r="56" spans="1:44" ht="13.2" x14ac:dyDescent="0.2">
      <c r="A56" s="247"/>
      <c r="AK56" s="318"/>
      <c r="AL56" s="319" t="s">
        <v>526</v>
      </c>
      <c r="AM56" s="320">
        <v>19457672</v>
      </c>
      <c r="AN56" s="321">
        <v>48499</v>
      </c>
      <c r="AO56" s="322">
        <v>-23.8</v>
      </c>
      <c r="AP56" s="323">
        <v>24371</v>
      </c>
      <c r="AQ56" s="324">
        <v>1.2</v>
      </c>
      <c r="AR56" s="325">
        <v>-25</v>
      </c>
    </row>
    <row r="57" spans="1:44" ht="13.2" x14ac:dyDescent="0.2">
      <c r="A57" s="247"/>
      <c r="AK57" s="303" t="s">
        <v>529</v>
      </c>
      <c r="AL57" s="304"/>
      <c r="AM57" s="312">
        <v>25211122</v>
      </c>
      <c r="AN57" s="313">
        <v>63690</v>
      </c>
      <c r="AO57" s="314">
        <v>-18.399999999999999</v>
      </c>
      <c r="AP57" s="315">
        <v>48387</v>
      </c>
      <c r="AQ57" s="316">
        <v>2</v>
      </c>
      <c r="AR57" s="317">
        <v>-20.399999999999999</v>
      </c>
    </row>
    <row r="58" spans="1:44" ht="13.2" x14ac:dyDescent="0.2">
      <c r="A58" s="247"/>
      <c r="AK58" s="318"/>
      <c r="AL58" s="319" t="s">
        <v>526</v>
      </c>
      <c r="AM58" s="320">
        <v>12491190</v>
      </c>
      <c r="AN58" s="321">
        <v>31556</v>
      </c>
      <c r="AO58" s="322">
        <v>-34.9</v>
      </c>
      <c r="AP58" s="323">
        <v>25592</v>
      </c>
      <c r="AQ58" s="324">
        <v>5</v>
      </c>
      <c r="AR58" s="325">
        <v>-39.9</v>
      </c>
    </row>
    <row r="59" spans="1:44" ht="13.2" x14ac:dyDescent="0.2">
      <c r="A59" s="247"/>
      <c r="AK59" s="303" t="s">
        <v>530</v>
      </c>
      <c r="AL59" s="304"/>
      <c r="AM59" s="312">
        <v>29357950</v>
      </c>
      <c r="AN59" s="313">
        <v>75171</v>
      </c>
      <c r="AO59" s="314">
        <v>18</v>
      </c>
      <c r="AP59" s="315">
        <v>49684</v>
      </c>
      <c r="AQ59" s="316">
        <v>2.7</v>
      </c>
      <c r="AR59" s="317">
        <v>15.3</v>
      </c>
    </row>
    <row r="60" spans="1:44" ht="13.2" x14ac:dyDescent="0.2">
      <c r="A60" s="247"/>
      <c r="AK60" s="318"/>
      <c r="AL60" s="319" t="s">
        <v>526</v>
      </c>
      <c r="AM60" s="320">
        <v>12616408</v>
      </c>
      <c r="AN60" s="321">
        <v>32304</v>
      </c>
      <c r="AO60" s="322">
        <v>2.4</v>
      </c>
      <c r="AP60" s="323">
        <v>28303</v>
      </c>
      <c r="AQ60" s="324">
        <v>10.6</v>
      </c>
      <c r="AR60" s="325">
        <v>-8.1999999999999993</v>
      </c>
    </row>
    <row r="61" spans="1:44" ht="13.2" x14ac:dyDescent="0.2">
      <c r="A61" s="247"/>
      <c r="AK61" s="303" t="s">
        <v>531</v>
      </c>
      <c r="AL61" s="326"/>
      <c r="AM61" s="312">
        <v>32460816</v>
      </c>
      <c r="AN61" s="313">
        <v>80774</v>
      </c>
      <c r="AO61" s="314">
        <v>1</v>
      </c>
      <c r="AP61" s="315">
        <v>49163</v>
      </c>
      <c r="AQ61" s="327">
        <v>-0.8</v>
      </c>
      <c r="AR61" s="317">
        <v>1.8</v>
      </c>
    </row>
    <row r="62" spans="1:44" ht="13.2" x14ac:dyDescent="0.2">
      <c r="A62" s="247"/>
      <c r="AK62" s="318"/>
      <c r="AL62" s="319" t="s">
        <v>526</v>
      </c>
      <c r="AM62" s="320">
        <v>18059918</v>
      </c>
      <c r="AN62" s="321">
        <v>44866</v>
      </c>
      <c r="AO62" s="322">
        <v>3.3</v>
      </c>
      <c r="AP62" s="323">
        <v>25829</v>
      </c>
      <c r="AQ62" s="324">
        <v>1.7</v>
      </c>
      <c r="AR62" s="325">
        <v>1.6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BW6j8etPU+FdXG160reOS70mXQ23jEyYxdI1Siw0JhPZLS2wAOnUAPNFND93VsBn5E/LuN3vcsTcK+5WQLwgoA==" saltValue="Fe2Z4/ZVvw3dGzQl4FYM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483</v>
      </c>
    </row>
    <row r="121" spans="125:125" ht="13.5" hidden="1" customHeight="1" x14ac:dyDescent="0.2">
      <c r="DU121" s="241"/>
    </row>
  </sheetData>
  <sheetProtection algorithmName="SHA-512" hashValue="DIa5qVLBCrxEInkGUbqncY+dtyVinB4CTY0VX0Uq9dQze5LMqs29JalQTKJScJa0KlkguIR4iNvXRPrIVLcoqw==" saltValue="FdGwADMJS9XcqLD/PYmx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483</v>
      </c>
    </row>
  </sheetData>
  <sheetProtection algorithmName="SHA-512" hashValue="KAL0f2PWduQkT/ozKJ4kYArPebqXcWMK5n4xoCpJlFNK0XHwPbn+9HTk0h8jbX53A5jCDnrlzBnWfAehzTgWyg==" saltValue="8jEOL7RZD2x7qba7JuHZ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26" t="s">
        <v>3</v>
      </c>
      <c r="D47" s="1126"/>
      <c r="E47" s="1127"/>
      <c r="F47" s="11">
        <v>11.13</v>
      </c>
      <c r="G47" s="12">
        <v>11.72</v>
      </c>
      <c r="H47" s="12">
        <v>10.75</v>
      </c>
      <c r="I47" s="12">
        <v>12.72</v>
      </c>
      <c r="J47" s="13">
        <v>14.02</v>
      </c>
    </row>
    <row r="48" spans="2:10" ht="57.75" customHeight="1" x14ac:dyDescent="0.2">
      <c r="B48" s="14"/>
      <c r="C48" s="1128" t="s">
        <v>4</v>
      </c>
      <c r="D48" s="1128"/>
      <c r="E48" s="1129"/>
      <c r="F48" s="15">
        <v>2.74</v>
      </c>
      <c r="G48" s="16">
        <v>2.82</v>
      </c>
      <c r="H48" s="16">
        <v>6.85</v>
      </c>
      <c r="I48" s="16">
        <v>5.01</v>
      </c>
      <c r="J48" s="17">
        <v>1.1599999999999999</v>
      </c>
    </row>
    <row r="49" spans="2:10" ht="57.75" customHeight="1" thickBot="1" x14ac:dyDescent="0.25">
      <c r="B49" s="18"/>
      <c r="C49" s="1130" t="s">
        <v>5</v>
      </c>
      <c r="D49" s="1130"/>
      <c r="E49" s="1131"/>
      <c r="F49" s="19" t="s">
        <v>538</v>
      </c>
      <c r="G49" s="20">
        <v>1.05</v>
      </c>
      <c r="H49" s="20">
        <v>2.64</v>
      </c>
      <c r="I49" s="20">
        <v>0.2</v>
      </c>
      <c r="J49" s="21" t="s">
        <v>539</v>
      </c>
    </row>
    <row r="50" spans="2:10" ht="13.2" x14ac:dyDescent="0.2"/>
  </sheetData>
  <sheetProtection algorithmName="SHA-512" hashValue="eBtvCwUQmcDukdpPYGqR80P54OvqcWXCCs/seMESWLrYLIxjjnLEVRlddfxtZeg/6DYFwuEnUmatBd2AiMDBgg==" saltValue="Ue3LL2VNJeYWMja65gd9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杉原 拓哉</cp:lastModifiedBy>
  <cp:lastPrinted>2026-03-17T04:43:53Z</cp:lastPrinted>
  <dcterms:created xsi:type="dcterms:W3CDTF">2026-02-23T09:23:08Z</dcterms:created>
  <dcterms:modified xsi:type="dcterms:W3CDTF">2026-03-25T08:14:55Z</dcterms:modified>
  <cp:category/>
</cp:coreProperties>
</file>